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МЕНЮ АЛЛЕРГИКИ (1 полугодие 2024-2025)\"/>
    </mc:Choice>
  </mc:AlternateContent>
  <xr:revisionPtr revIDLastSave="0" documentId="13_ncr:1_{4545B005-5B72-4801-966A-4F8937EAF5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елолипецких" sheetId="1" r:id="rId1"/>
    <sheet name="Канева" sheetId="2" r:id="rId2"/>
    <sheet name="Падерина" sheetId="4" r:id="rId3"/>
    <sheet name="Точеная" sheetId="3" r:id="rId4"/>
    <sheet name="Медведева" sheetId="5" r:id="rId5"/>
    <sheet name="Тищенко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2" i="2" l="1"/>
  <c r="B102" i="2"/>
  <c r="F100" i="2"/>
  <c r="F102" i="2" s="1"/>
  <c r="D100" i="2"/>
  <c r="D102" i="2" s="1"/>
  <c r="C100" i="2"/>
  <c r="C102" i="2" s="1"/>
  <c r="F94" i="2"/>
  <c r="E94" i="2"/>
  <c r="D94" i="2"/>
  <c r="C94" i="2"/>
  <c r="B94" i="2"/>
  <c r="F85" i="2"/>
  <c r="E85" i="2"/>
  <c r="D85" i="2"/>
  <c r="C85" i="2"/>
  <c r="B85" i="2"/>
  <c r="F77" i="2"/>
  <c r="E77" i="2"/>
  <c r="D77" i="2"/>
  <c r="C77" i="2"/>
  <c r="B77" i="2"/>
  <c r="F69" i="2"/>
  <c r="E69" i="2"/>
  <c r="D69" i="2"/>
  <c r="C69" i="2"/>
  <c r="B69" i="2"/>
  <c r="E60" i="2"/>
  <c r="B60" i="2"/>
  <c r="F58" i="2"/>
  <c r="F60" i="2" s="1"/>
  <c r="D58" i="2"/>
  <c r="D60" i="2" s="1"/>
  <c r="C58" i="2"/>
  <c r="C60" i="2" s="1"/>
  <c r="F51" i="2"/>
  <c r="E51" i="2"/>
  <c r="D51" i="2"/>
  <c r="C51" i="2"/>
  <c r="B51" i="2"/>
  <c r="E43" i="2"/>
  <c r="B43" i="2"/>
  <c r="F41" i="2"/>
  <c r="F43" i="2" s="1"/>
  <c r="D41" i="2"/>
  <c r="D43" i="2" s="1"/>
  <c r="C41" i="2"/>
  <c r="C43" i="2" s="1"/>
  <c r="F35" i="2"/>
  <c r="E35" i="2"/>
  <c r="D35" i="2"/>
  <c r="C35" i="2"/>
  <c r="B35" i="2"/>
  <c r="F26" i="2"/>
  <c r="E26" i="2"/>
  <c r="D26" i="2"/>
  <c r="C26" i="2"/>
  <c r="B26" i="2"/>
  <c r="F18" i="2"/>
  <c r="E18" i="2"/>
  <c r="D18" i="2"/>
  <c r="C18" i="2"/>
  <c r="B18" i="2"/>
  <c r="E10" i="2"/>
  <c r="B10" i="2"/>
  <c r="F8" i="2"/>
  <c r="F10" i="2" s="1"/>
  <c r="D8" i="2"/>
  <c r="D10" i="2" s="1"/>
  <c r="C8" i="2"/>
  <c r="C10" i="2" s="1"/>
  <c r="F106" i="6" l="1"/>
  <c r="F108" i="6" s="1"/>
  <c r="E106" i="6"/>
  <c r="E108" i="6"/>
  <c r="D108" i="6"/>
  <c r="C108" i="6"/>
  <c r="B108" i="6"/>
  <c r="B99" i="6"/>
  <c r="F95" i="6"/>
  <c r="F99" i="6" s="1"/>
  <c r="E95" i="6"/>
  <c r="E99" i="6" s="1"/>
  <c r="D95" i="6"/>
  <c r="D99" i="6" s="1"/>
  <c r="C95" i="6"/>
  <c r="C99" i="6" s="1"/>
  <c r="D90" i="6"/>
  <c r="C90" i="6"/>
  <c r="B90" i="6"/>
  <c r="F88" i="6"/>
  <c r="F90" i="6" s="1"/>
  <c r="E88" i="6"/>
  <c r="E90" i="6" s="1"/>
  <c r="F81" i="6"/>
  <c r="E81" i="6"/>
  <c r="D81" i="6"/>
  <c r="C81" i="6"/>
  <c r="B81" i="6"/>
  <c r="F72" i="6"/>
  <c r="E72" i="6"/>
  <c r="D72" i="6"/>
  <c r="C72" i="6"/>
  <c r="B72" i="6"/>
  <c r="F63" i="6"/>
  <c r="E63" i="6"/>
  <c r="D63" i="6"/>
  <c r="C63" i="6"/>
  <c r="B63" i="6"/>
  <c r="F54" i="6"/>
  <c r="E54" i="6"/>
  <c r="D54" i="6"/>
  <c r="C54" i="6"/>
  <c r="B54" i="6"/>
  <c r="F45" i="6"/>
  <c r="E45" i="6"/>
  <c r="D45" i="6"/>
  <c r="C45" i="6"/>
  <c r="B45" i="6"/>
  <c r="B37" i="6"/>
  <c r="F35" i="6"/>
  <c r="F37" i="6" s="1"/>
  <c r="E35" i="6"/>
  <c r="E37" i="6" s="1"/>
  <c r="D35" i="6"/>
  <c r="D37" i="6" s="1"/>
  <c r="C35" i="6"/>
  <c r="C37" i="6" s="1"/>
  <c r="F28" i="6"/>
  <c r="E28" i="6"/>
  <c r="D28" i="6"/>
  <c r="C28" i="6"/>
  <c r="B28" i="6"/>
  <c r="D19" i="6"/>
  <c r="C19" i="6"/>
  <c r="B19" i="6"/>
  <c r="F17" i="6"/>
  <c r="F19" i="6" s="1"/>
  <c r="E17" i="6"/>
  <c r="E19" i="6" s="1"/>
  <c r="F10" i="6"/>
  <c r="E10" i="6"/>
  <c r="D10" i="6"/>
  <c r="C10" i="6"/>
  <c r="B10" i="6"/>
  <c r="E101" i="4" l="1"/>
  <c r="B101" i="4"/>
  <c r="F101" i="4"/>
  <c r="D101" i="4"/>
  <c r="C101" i="4"/>
  <c r="B93" i="4"/>
  <c r="F93" i="4"/>
  <c r="E93" i="4"/>
  <c r="D93" i="4"/>
  <c r="C93" i="4"/>
  <c r="D84" i="4"/>
  <c r="C84" i="4"/>
  <c r="B84" i="4"/>
  <c r="F84" i="4"/>
  <c r="E84" i="4"/>
  <c r="F76" i="4"/>
  <c r="E76" i="4"/>
  <c r="D76" i="4"/>
  <c r="C76" i="4"/>
  <c r="B76" i="4"/>
  <c r="F68" i="4"/>
  <c r="E68" i="4"/>
  <c r="D68" i="4"/>
  <c r="C68" i="4"/>
  <c r="B68" i="4"/>
  <c r="F59" i="4"/>
  <c r="E59" i="4"/>
  <c r="D59" i="4"/>
  <c r="C59" i="4"/>
  <c r="B59" i="4"/>
  <c r="F49" i="4"/>
  <c r="E49" i="4"/>
  <c r="D49" i="4"/>
  <c r="C49" i="4"/>
  <c r="B49" i="4"/>
  <c r="F41" i="4"/>
  <c r="E41" i="4"/>
  <c r="D41" i="4"/>
  <c r="C41" i="4"/>
  <c r="B41" i="4"/>
  <c r="B34" i="4"/>
  <c r="F34" i="4"/>
  <c r="E34" i="4"/>
  <c r="D34" i="4"/>
  <c r="C34" i="4"/>
  <c r="F26" i="4"/>
  <c r="E26" i="4"/>
  <c r="D26" i="4"/>
  <c r="C26" i="4"/>
  <c r="B26" i="4"/>
  <c r="D18" i="4"/>
  <c r="C18" i="4"/>
  <c r="B18" i="4"/>
  <c r="F18" i="4"/>
  <c r="E18" i="4"/>
  <c r="F10" i="4"/>
  <c r="E10" i="4"/>
  <c r="D10" i="4"/>
  <c r="C10" i="4"/>
  <c r="B10" i="4"/>
  <c r="E112" i="3" l="1"/>
  <c r="B112" i="3"/>
  <c r="F109" i="3"/>
  <c r="F112" i="3" s="1"/>
  <c r="D109" i="3"/>
  <c r="D112" i="3" s="1"/>
  <c r="C109" i="3"/>
  <c r="C112" i="3" s="1"/>
  <c r="B103" i="3"/>
  <c r="F99" i="3"/>
  <c r="F103" i="3" s="1"/>
  <c r="E99" i="3"/>
  <c r="E103" i="3" s="1"/>
  <c r="D99" i="3"/>
  <c r="D103" i="3" s="1"/>
  <c r="C99" i="3"/>
  <c r="C103" i="3" s="1"/>
  <c r="D94" i="3"/>
  <c r="C94" i="3"/>
  <c r="B94" i="3"/>
  <c r="F92" i="3"/>
  <c r="F94" i="3" s="1"/>
  <c r="E92" i="3"/>
  <c r="E94" i="3" s="1"/>
  <c r="F85" i="3"/>
  <c r="E85" i="3"/>
  <c r="D85" i="3"/>
  <c r="C85" i="3"/>
  <c r="B85" i="3"/>
  <c r="F76" i="3"/>
  <c r="E76" i="3"/>
  <c r="D76" i="3"/>
  <c r="C76" i="3"/>
  <c r="B76" i="3"/>
  <c r="F66" i="3"/>
  <c r="E66" i="3"/>
  <c r="D66" i="3"/>
  <c r="C66" i="3"/>
  <c r="B66" i="3"/>
  <c r="F56" i="3"/>
  <c r="E56" i="3"/>
  <c r="D56" i="3"/>
  <c r="C56" i="3"/>
  <c r="B56" i="3"/>
  <c r="F47" i="3"/>
  <c r="E47" i="3"/>
  <c r="D47" i="3"/>
  <c r="C47" i="3"/>
  <c r="B47" i="3"/>
  <c r="B38" i="3"/>
  <c r="F36" i="3"/>
  <c r="F38" i="3" s="1"/>
  <c r="E36" i="3"/>
  <c r="E38" i="3" s="1"/>
  <c r="D36" i="3"/>
  <c r="D38" i="3" s="1"/>
  <c r="C36" i="3"/>
  <c r="C38" i="3" s="1"/>
  <c r="F29" i="3"/>
  <c r="E29" i="3"/>
  <c r="D29" i="3"/>
  <c r="C29" i="3"/>
  <c r="B29" i="3"/>
  <c r="D20" i="3"/>
  <c r="C20" i="3"/>
  <c r="B20" i="3"/>
  <c r="F18" i="3"/>
  <c r="F20" i="3" s="1"/>
  <c r="E18" i="3"/>
  <c r="E20" i="3" s="1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<sst xmlns="http://schemas.openxmlformats.org/spreadsheetml/2006/main" count="1099" uniqueCount="171">
  <si>
    <t>1 неделя</t>
  </si>
  <si>
    <t>ПОНЕДЕЛЬНИК</t>
  </si>
  <si>
    <t>НАИМЕНОВАНИЕ</t>
  </si>
  <si>
    <t>7-11 лет</t>
  </si>
  <si>
    <t>№ ТК</t>
  </si>
  <si>
    <t>№ ПО СБОРНИКУ РЕЦЕПТУР</t>
  </si>
  <si>
    <t>ВЫХОД, гр</t>
  </si>
  <si>
    <t>Белки, гр</t>
  </si>
  <si>
    <t>Жиры, гр</t>
  </si>
  <si>
    <t>Углеводы,гр</t>
  </si>
  <si>
    <t>ККАЛ</t>
  </si>
  <si>
    <t>ЗАВТРАК</t>
  </si>
  <si>
    <t xml:space="preserve">Чай с сахаром </t>
  </si>
  <si>
    <t>685/1</t>
  </si>
  <si>
    <t>Москва 2004 № 685</t>
  </si>
  <si>
    <t>ИТОГО</t>
  </si>
  <si>
    <t>Москва 2011 № 312</t>
  </si>
  <si>
    <t>11</t>
  </si>
  <si>
    <t>ВТОРНИК</t>
  </si>
  <si>
    <t xml:space="preserve">Фрукты свежие порциями </t>
  </si>
  <si>
    <t>338/2</t>
  </si>
  <si>
    <t>Москва 2011 № 338</t>
  </si>
  <si>
    <t>Чай с сахаром и лимоном</t>
  </si>
  <si>
    <t>686/1</t>
  </si>
  <si>
    <t>Москва 2004 № 686</t>
  </si>
  <si>
    <t>102/4</t>
  </si>
  <si>
    <t>СРЕДА</t>
  </si>
  <si>
    <t>Овощи свежие порциями (помидор свежий в нарезку)</t>
  </si>
  <si>
    <t>71/4</t>
  </si>
  <si>
    <t>ТТК № 71</t>
  </si>
  <si>
    <t>ТТК 110/1</t>
  </si>
  <si>
    <t>ЧЕТВЕРГ</t>
  </si>
  <si>
    <t>ТТК № 99</t>
  </si>
  <si>
    <t>ПЯТНИЦА</t>
  </si>
  <si>
    <t>313/3</t>
  </si>
  <si>
    <t>Москва 2011 № 313</t>
  </si>
  <si>
    <t>11/2</t>
  </si>
  <si>
    <t>ТТК № 352</t>
  </si>
  <si>
    <t>2 неделя</t>
  </si>
  <si>
    <t>ТТК № 100</t>
  </si>
  <si>
    <t>ТТК № 390</t>
  </si>
  <si>
    <t>ТТК № 117</t>
  </si>
  <si>
    <t>Капуста тушеная (без муки)</t>
  </si>
  <si>
    <t>109/3</t>
  </si>
  <si>
    <t>ТТК № 109</t>
  </si>
  <si>
    <t>302/2</t>
  </si>
  <si>
    <t>312/2</t>
  </si>
  <si>
    <t>Каша гречневая рассыпчатая (с маслом подсолнечным)</t>
  </si>
  <si>
    <t>99/2</t>
  </si>
  <si>
    <t>117/4</t>
  </si>
  <si>
    <t>100/6</t>
  </si>
  <si>
    <t xml:space="preserve">Сыр  порциями </t>
  </si>
  <si>
    <t>25/2</t>
  </si>
  <si>
    <t>Москва 1994 таб. № 25</t>
  </si>
  <si>
    <t>Картофельное пюре</t>
  </si>
  <si>
    <t>312/1</t>
  </si>
  <si>
    <t>ТТК № 425</t>
  </si>
  <si>
    <t>110/2</t>
  </si>
  <si>
    <t>Каша гречневая рассыпчатая</t>
  </si>
  <si>
    <t>99/1</t>
  </si>
  <si>
    <t xml:space="preserve">Каша  молочная рисовая </t>
  </si>
  <si>
    <t>ТТК № 29</t>
  </si>
  <si>
    <t>БЕЗГЛЮТЕН</t>
  </si>
  <si>
    <t>100/5</t>
  </si>
  <si>
    <t>ТТК № 302</t>
  </si>
  <si>
    <t>Батон нарезной</t>
  </si>
  <si>
    <t>266/2</t>
  </si>
  <si>
    <t>ТТК №266</t>
  </si>
  <si>
    <t>Овощи свежие порциями (огурец свежий в нарезку)</t>
  </si>
  <si>
    <t>71/5</t>
  </si>
  <si>
    <t>Хлеб "Городской" порциями</t>
  </si>
  <si>
    <t>ТТК № 11</t>
  </si>
  <si>
    <t>Макаронные изделия отварные (спагетти)</t>
  </si>
  <si>
    <t>114/1</t>
  </si>
  <si>
    <t>ТТК № 114</t>
  </si>
  <si>
    <t>Макароны отварные с  сыром</t>
  </si>
  <si>
    <t>Москва 2011 № 204</t>
  </si>
  <si>
    <t xml:space="preserve">Каша  молочная пшеничная </t>
  </si>
  <si>
    <t>ТТК №102</t>
  </si>
  <si>
    <t>100/4</t>
  </si>
  <si>
    <t>ТТК № 112</t>
  </si>
  <si>
    <t>Шницель "Нежный" (без глютена)</t>
  </si>
  <si>
    <t>Гуляш из свинины (без муки)</t>
  </si>
  <si>
    <t>Москва 2011 № 260</t>
  </si>
  <si>
    <t>260/10</t>
  </si>
  <si>
    <t>Гуляш из свинины</t>
  </si>
  <si>
    <t>260/7</t>
  </si>
  <si>
    <t>Рис рассыпчатый отварной (из пропаренной крупы)</t>
  </si>
  <si>
    <t>ТТК № 21</t>
  </si>
  <si>
    <t>114/2</t>
  </si>
  <si>
    <t>102/7</t>
  </si>
  <si>
    <t>Шницель "Нежный" (без яиц)</t>
  </si>
  <si>
    <t>Биточки из мяса птицы "Сливочные" (без глютена)</t>
  </si>
  <si>
    <t>ТТК № 263</t>
  </si>
  <si>
    <t>Москва 2004 № 541/3</t>
  </si>
  <si>
    <t>Рагу из овощей</t>
  </si>
  <si>
    <t>541/1</t>
  </si>
  <si>
    <t>Москва 2011 № 310</t>
  </si>
  <si>
    <t>263/3</t>
  </si>
  <si>
    <t>СУББОТА</t>
  </si>
  <si>
    <t xml:space="preserve">Каша молочная кукурузная </t>
  </si>
  <si>
    <t>Рагу из овощей (без муки)</t>
  </si>
  <si>
    <t>яйцо, курица, шоколад, мед, орехи, соки</t>
  </si>
  <si>
    <t>204/3</t>
  </si>
  <si>
    <t>Котлета рыбная</t>
  </si>
  <si>
    <t>234/2</t>
  </si>
  <si>
    <t>Москва 2011 № 234</t>
  </si>
  <si>
    <t>Каша молочная пшенная</t>
  </si>
  <si>
    <t>112/1</t>
  </si>
  <si>
    <t>Булочка с сахаром</t>
  </si>
  <si>
    <t>39/2</t>
  </si>
  <si>
    <t>ТТК № 39</t>
  </si>
  <si>
    <t>Запеканка из творога с черной смородиной и сгущенным молоком (без яиц)</t>
  </si>
  <si>
    <t>Котлеты "Школьные" (говядина+свинина)</t>
  </si>
  <si>
    <t>347/4</t>
  </si>
  <si>
    <t>Пермь 2018 № 347</t>
  </si>
  <si>
    <t>Фрикадельки "Сочные" (свинина)</t>
  </si>
  <si>
    <t>390/7</t>
  </si>
  <si>
    <t>Котлета "Школьная" (говядина+свинина)</t>
  </si>
  <si>
    <t>Творожник ванильный со  сгущенным молоком (без яиц)</t>
  </si>
  <si>
    <t>29/12</t>
  </si>
  <si>
    <t>яйцо, кура, говядина, безглютен, безлактоза</t>
  </si>
  <si>
    <t xml:space="preserve">Каша рисовая вязкая (на воде, с маслом подсолнечным) </t>
  </si>
  <si>
    <t>Фрикадельки "Сочные" (свинина) без глютена</t>
  </si>
  <si>
    <t>390/6</t>
  </si>
  <si>
    <t>Запеканка овощная (без глютена, сметаны и масла слив)</t>
  </si>
  <si>
    <t>165/1</t>
  </si>
  <si>
    <t>Москва 2011 №165</t>
  </si>
  <si>
    <t>Котлета "Школьная" (свинина, без глютена)</t>
  </si>
  <si>
    <t>347/10</t>
  </si>
  <si>
    <t>Картофель отварной (с маслом подсолнечным)</t>
  </si>
  <si>
    <t>310/2</t>
  </si>
  <si>
    <t>Рагу из свинины (без муки)</t>
  </si>
  <si>
    <t>289/5</t>
  </si>
  <si>
    <t>Москва 2011 № 289</t>
  </si>
  <si>
    <t>Картофель тушеный со свининой</t>
  </si>
  <si>
    <t>ТТК №267</t>
  </si>
  <si>
    <t>Котлета рыбная (без глютена)</t>
  </si>
  <si>
    <t>234/3</t>
  </si>
  <si>
    <t>Рагу из овощей (с соусом без муки)</t>
  </si>
  <si>
    <t>541/4</t>
  </si>
  <si>
    <t>Каша пшенная рассыпчатая (с маслом подсолнечным)</t>
  </si>
  <si>
    <t>Картофель запеченый (из вареного)</t>
  </si>
  <si>
    <t>Москва 2011 № 165</t>
  </si>
  <si>
    <t xml:space="preserve">Каша вязкая кукурузная (на воде, с маслом подсолнечным) </t>
  </si>
  <si>
    <t>425/8</t>
  </si>
  <si>
    <t>425/9</t>
  </si>
  <si>
    <t xml:space="preserve">Каша вязкая рисовая (на воде, с маслом подсолнечным) </t>
  </si>
  <si>
    <t>Запеканка овощная (без глютена, сметаны и масла сливочного)</t>
  </si>
  <si>
    <t>Котлеты "Школьные" (свинина+курица)</t>
  </si>
  <si>
    <t>347/5</t>
  </si>
  <si>
    <t>Картофельное пюре (на воде, с маслом подсолнечным)</t>
  </si>
  <si>
    <t>267/4</t>
  </si>
  <si>
    <t>ТТК № 267</t>
  </si>
  <si>
    <t xml:space="preserve">Каша вязкая пшеничная (на воде, с маслом подсолнечным) </t>
  </si>
  <si>
    <t>Каша вязкая пшенная (на воде, с маслом подсолнечным)</t>
  </si>
  <si>
    <t>112/3</t>
  </si>
  <si>
    <t>Макаронные изделия отварные (спагетти) (с маслом подсолнечным)</t>
  </si>
  <si>
    <t>Каша вязкая кукурузная (на воде, с маслом подсолнечным)</t>
  </si>
  <si>
    <t>Безлактоза, яйцо</t>
  </si>
  <si>
    <t>352/3</t>
  </si>
  <si>
    <t>Булочка с сахаром (без яиц)</t>
  </si>
  <si>
    <t>39/4</t>
  </si>
  <si>
    <t>Запеканка из творога с черной смородиной (без глютена) и сгущенным молоком</t>
  </si>
  <si>
    <t>Каша  молочная кукурузная</t>
  </si>
  <si>
    <t>ТТК №117</t>
  </si>
  <si>
    <t>352/4</t>
  </si>
  <si>
    <t>Творожник ванильный со  сгущенным молоком (без глютена)</t>
  </si>
  <si>
    <t>29/15</t>
  </si>
  <si>
    <t>Котлета "Особая" (без глютена)</t>
  </si>
  <si>
    <t>21/10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</si>
</sst>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10"/>
      <name val="Calibri"/>
      <family val="2"/>
    </font>
    <font>
      <b/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</font>
    <font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5" fillId="0" borderId="3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"/>
  <sheetViews>
    <sheetView tabSelected="1" zoomScale="130" zoomScaleNormal="130" workbookViewId="0">
      <pane ySplit="1" topLeftCell="A2" activePane="bottomLeft" state="frozen"/>
      <selection pane="bottomLeft" activeCell="O21" sqref="O21"/>
    </sheetView>
  </sheetViews>
  <sheetFormatPr defaultRowHeight="11.25" x14ac:dyDescent="0.2"/>
  <cols>
    <col min="1" max="2" width="9.140625" style="12"/>
    <col min="3" max="6" width="9.140625" style="30"/>
    <col min="7" max="7" width="9.140625" style="31"/>
    <col min="8" max="16384" width="9.140625" style="12"/>
  </cols>
  <sheetData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102"/>
  <sheetViews>
    <sheetView zoomScale="130" zoomScaleNormal="130" workbookViewId="0">
      <pane ySplit="1" topLeftCell="A2" activePane="bottomLeft" state="frozen"/>
      <selection pane="bottomLeft" activeCell="N22" sqref="N22"/>
    </sheetView>
  </sheetViews>
  <sheetFormatPr defaultRowHeight="11.25" x14ac:dyDescent="0.2"/>
  <cols>
    <col min="1" max="1" width="32.7109375" style="12" customWidth="1"/>
    <col min="2" max="2" width="7.7109375" style="12" customWidth="1"/>
    <col min="3" max="3" width="8.5703125" style="30" customWidth="1"/>
    <col min="4" max="4" width="8.140625" style="30" customWidth="1"/>
    <col min="5" max="5" width="9.42578125" style="30" customWidth="1"/>
    <col min="6" max="6" width="7.7109375" style="30" customWidth="1"/>
    <col min="7" max="7" width="8.42578125" style="12" customWidth="1"/>
    <col min="8" max="8" width="17.28515625" style="12" customWidth="1"/>
    <col min="9" max="256" width="9.140625" style="12"/>
    <col min="257" max="257" width="32.7109375" style="12" customWidth="1"/>
    <col min="258" max="258" width="7.7109375" style="12" customWidth="1"/>
    <col min="259" max="259" width="8.5703125" style="12" customWidth="1"/>
    <col min="260" max="260" width="8.140625" style="12" customWidth="1"/>
    <col min="261" max="261" width="9.42578125" style="12" customWidth="1"/>
    <col min="262" max="262" width="7.7109375" style="12" customWidth="1"/>
    <col min="263" max="263" width="8.42578125" style="12" customWidth="1"/>
    <col min="264" max="264" width="17.28515625" style="12" customWidth="1"/>
    <col min="265" max="512" width="9.140625" style="12"/>
    <col min="513" max="513" width="32.7109375" style="12" customWidth="1"/>
    <col min="514" max="514" width="7.7109375" style="12" customWidth="1"/>
    <col min="515" max="515" width="8.5703125" style="12" customWidth="1"/>
    <col min="516" max="516" width="8.140625" style="12" customWidth="1"/>
    <col min="517" max="517" width="9.42578125" style="12" customWidth="1"/>
    <col min="518" max="518" width="7.7109375" style="12" customWidth="1"/>
    <col min="519" max="519" width="8.42578125" style="12" customWidth="1"/>
    <col min="520" max="520" width="17.28515625" style="12" customWidth="1"/>
    <col min="521" max="768" width="9.140625" style="12"/>
    <col min="769" max="769" width="32.7109375" style="12" customWidth="1"/>
    <col min="770" max="770" width="7.7109375" style="12" customWidth="1"/>
    <col min="771" max="771" width="8.5703125" style="12" customWidth="1"/>
    <col min="772" max="772" width="8.140625" style="12" customWidth="1"/>
    <col min="773" max="773" width="9.42578125" style="12" customWidth="1"/>
    <col min="774" max="774" width="7.7109375" style="12" customWidth="1"/>
    <col min="775" max="775" width="8.42578125" style="12" customWidth="1"/>
    <col min="776" max="776" width="17.28515625" style="12" customWidth="1"/>
    <col min="777" max="1024" width="9.140625" style="12"/>
    <col min="1025" max="1025" width="32.7109375" style="12" customWidth="1"/>
    <col min="1026" max="1026" width="7.7109375" style="12" customWidth="1"/>
    <col min="1027" max="1027" width="8.5703125" style="12" customWidth="1"/>
    <col min="1028" max="1028" width="8.140625" style="12" customWidth="1"/>
    <col min="1029" max="1029" width="9.42578125" style="12" customWidth="1"/>
    <col min="1030" max="1030" width="7.7109375" style="12" customWidth="1"/>
    <col min="1031" max="1031" width="8.42578125" style="12" customWidth="1"/>
    <col min="1032" max="1032" width="17.28515625" style="12" customWidth="1"/>
    <col min="1033" max="1280" width="9.140625" style="12"/>
    <col min="1281" max="1281" width="32.7109375" style="12" customWidth="1"/>
    <col min="1282" max="1282" width="7.7109375" style="12" customWidth="1"/>
    <col min="1283" max="1283" width="8.5703125" style="12" customWidth="1"/>
    <col min="1284" max="1284" width="8.140625" style="12" customWidth="1"/>
    <col min="1285" max="1285" width="9.42578125" style="12" customWidth="1"/>
    <col min="1286" max="1286" width="7.7109375" style="12" customWidth="1"/>
    <col min="1287" max="1287" width="8.42578125" style="12" customWidth="1"/>
    <col min="1288" max="1288" width="17.28515625" style="12" customWidth="1"/>
    <col min="1289" max="1536" width="9.140625" style="12"/>
    <col min="1537" max="1537" width="32.7109375" style="12" customWidth="1"/>
    <col min="1538" max="1538" width="7.7109375" style="12" customWidth="1"/>
    <col min="1539" max="1539" width="8.5703125" style="12" customWidth="1"/>
    <col min="1540" max="1540" width="8.140625" style="12" customWidth="1"/>
    <col min="1541" max="1541" width="9.42578125" style="12" customWidth="1"/>
    <col min="1542" max="1542" width="7.7109375" style="12" customWidth="1"/>
    <col min="1543" max="1543" width="8.42578125" style="12" customWidth="1"/>
    <col min="1544" max="1544" width="17.28515625" style="12" customWidth="1"/>
    <col min="1545" max="1792" width="9.140625" style="12"/>
    <col min="1793" max="1793" width="32.7109375" style="12" customWidth="1"/>
    <col min="1794" max="1794" width="7.7109375" style="12" customWidth="1"/>
    <col min="1795" max="1795" width="8.5703125" style="12" customWidth="1"/>
    <col min="1796" max="1796" width="8.140625" style="12" customWidth="1"/>
    <col min="1797" max="1797" width="9.42578125" style="12" customWidth="1"/>
    <col min="1798" max="1798" width="7.7109375" style="12" customWidth="1"/>
    <col min="1799" max="1799" width="8.42578125" style="12" customWidth="1"/>
    <col min="1800" max="1800" width="17.28515625" style="12" customWidth="1"/>
    <col min="1801" max="2048" width="9.140625" style="12"/>
    <col min="2049" max="2049" width="32.7109375" style="12" customWidth="1"/>
    <col min="2050" max="2050" width="7.7109375" style="12" customWidth="1"/>
    <col min="2051" max="2051" width="8.5703125" style="12" customWidth="1"/>
    <col min="2052" max="2052" width="8.140625" style="12" customWidth="1"/>
    <col min="2053" max="2053" width="9.42578125" style="12" customWidth="1"/>
    <col min="2054" max="2054" width="7.7109375" style="12" customWidth="1"/>
    <col min="2055" max="2055" width="8.42578125" style="12" customWidth="1"/>
    <col min="2056" max="2056" width="17.28515625" style="12" customWidth="1"/>
    <col min="2057" max="2304" width="9.140625" style="12"/>
    <col min="2305" max="2305" width="32.7109375" style="12" customWidth="1"/>
    <col min="2306" max="2306" width="7.7109375" style="12" customWidth="1"/>
    <col min="2307" max="2307" width="8.5703125" style="12" customWidth="1"/>
    <col min="2308" max="2308" width="8.140625" style="12" customWidth="1"/>
    <col min="2309" max="2309" width="9.42578125" style="12" customWidth="1"/>
    <col min="2310" max="2310" width="7.7109375" style="12" customWidth="1"/>
    <col min="2311" max="2311" width="8.42578125" style="12" customWidth="1"/>
    <col min="2312" max="2312" width="17.28515625" style="12" customWidth="1"/>
    <col min="2313" max="2560" width="9.140625" style="12"/>
    <col min="2561" max="2561" width="32.7109375" style="12" customWidth="1"/>
    <col min="2562" max="2562" width="7.7109375" style="12" customWidth="1"/>
    <col min="2563" max="2563" width="8.5703125" style="12" customWidth="1"/>
    <col min="2564" max="2564" width="8.140625" style="12" customWidth="1"/>
    <col min="2565" max="2565" width="9.42578125" style="12" customWidth="1"/>
    <col min="2566" max="2566" width="7.7109375" style="12" customWidth="1"/>
    <col min="2567" max="2567" width="8.42578125" style="12" customWidth="1"/>
    <col min="2568" max="2568" width="17.28515625" style="12" customWidth="1"/>
    <col min="2569" max="2816" width="9.140625" style="12"/>
    <col min="2817" max="2817" width="32.7109375" style="12" customWidth="1"/>
    <col min="2818" max="2818" width="7.7109375" style="12" customWidth="1"/>
    <col min="2819" max="2819" width="8.5703125" style="12" customWidth="1"/>
    <col min="2820" max="2820" width="8.140625" style="12" customWidth="1"/>
    <col min="2821" max="2821" width="9.42578125" style="12" customWidth="1"/>
    <col min="2822" max="2822" width="7.7109375" style="12" customWidth="1"/>
    <col min="2823" max="2823" width="8.42578125" style="12" customWidth="1"/>
    <col min="2824" max="2824" width="17.28515625" style="12" customWidth="1"/>
    <col min="2825" max="3072" width="9.140625" style="12"/>
    <col min="3073" max="3073" width="32.7109375" style="12" customWidth="1"/>
    <col min="3074" max="3074" width="7.7109375" style="12" customWidth="1"/>
    <col min="3075" max="3075" width="8.5703125" style="12" customWidth="1"/>
    <col min="3076" max="3076" width="8.140625" style="12" customWidth="1"/>
    <col min="3077" max="3077" width="9.42578125" style="12" customWidth="1"/>
    <col min="3078" max="3078" width="7.7109375" style="12" customWidth="1"/>
    <col min="3079" max="3079" width="8.42578125" style="12" customWidth="1"/>
    <col min="3080" max="3080" width="17.28515625" style="12" customWidth="1"/>
    <col min="3081" max="3328" width="9.140625" style="12"/>
    <col min="3329" max="3329" width="32.7109375" style="12" customWidth="1"/>
    <col min="3330" max="3330" width="7.7109375" style="12" customWidth="1"/>
    <col min="3331" max="3331" width="8.5703125" style="12" customWidth="1"/>
    <col min="3332" max="3332" width="8.140625" style="12" customWidth="1"/>
    <col min="3333" max="3333" width="9.42578125" style="12" customWidth="1"/>
    <col min="3334" max="3334" width="7.7109375" style="12" customWidth="1"/>
    <col min="3335" max="3335" width="8.42578125" style="12" customWidth="1"/>
    <col min="3336" max="3336" width="17.28515625" style="12" customWidth="1"/>
    <col min="3337" max="3584" width="9.140625" style="12"/>
    <col min="3585" max="3585" width="32.7109375" style="12" customWidth="1"/>
    <col min="3586" max="3586" width="7.7109375" style="12" customWidth="1"/>
    <col min="3587" max="3587" width="8.5703125" style="12" customWidth="1"/>
    <col min="3588" max="3588" width="8.140625" style="12" customWidth="1"/>
    <col min="3589" max="3589" width="9.42578125" style="12" customWidth="1"/>
    <col min="3590" max="3590" width="7.7109375" style="12" customWidth="1"/>
    <col min="3591" max="3591" width="8.42578125" style="12" customWidth="1"/>
    <col min="3592" max="3592" width="17.28515625" style="12" customWidth="1"/>
    <col min="3593" max="3840" width="9.140625" style="12"/>
    <col min="3841" max="3841" width="32.7109375" style="12" customWidth="1"/>
    <col min="3842" max="3842" width="7.7109375" style="12" customWidth="1"/>
    <col min="3843" max="3843" width="8.5703125" style="12" customWidth="1"/>
    <col min="3844" max="3844" width="8.140625" style="12" customWidth="1"/>
    <col min="3845" max="3845" width="9.42578125" style="12" customWidth="1"/>
    <col min="3846" max="3846" width="7.7109375" style="12" customWidth="1"/>
    <col min="3847" max="3847" width="8.42578125" style="12" customWidth="1"/>
    <col min="3848" max="3848" width="17.28515625" style="12" customWidth="1"/>
    <col min="3849" max="4096" width="9.140625" style="12"/>
    <col min="4097" max="4097" width="32.7109375" style="12" customWidth="1"/>
    <col min="4098" max="4098" width="7.7109375" style="12" customWidth="1"/>
    <col min="4099" max="4099" width="8.5703125" style="12" customWidth="1"/>
    <col min="4100" max="4100" width="8.140625" style="12" customWidth="1"/>
    <col min="4101" max="4101" width="9.42578125" style="12" customWidth="1"/>
    <col min="4102" max="4102" width="7.7109375" style="12" customWidth="1"/>
    <col min="4103" max="4103" width="8.42578125" style="12" customWidth="1"/>
    <col min="4104" max="4104" width="17.28515625" style="12" customWidth="1"/>
    <col min="4105" max="4352" width="9.140625" style="12"/>
    <col min="4353" max="4353" width="32.7109375" style="12" customWidth="1"/>
    <col min="4354" max="4354" width="7.7109375" style="12" customWidth="1"/>
    <col min="4355" max="4355" width="8.5703125" style="12" customWidth="1"/>
    <col min="4356" max="4356" width="8.140625" style="12" customWidth="1"/>
    <col min="4357" max="4357" width="9.42578125" style="12" customWidth="1"/>
    <col min="4358" max="4358" width="7.7109375" style="12" customWidth="1"/>
    <col min="4359" max="4359" width="8.42578125" style="12" customWidth="1"/>
    <col min="4360" max="4360" width="17.28515625" style="12" customWidth="1"/>
    <col min="4361" max="4608" width="9.140625" style="12"/>
    <col min="4609" max="4609" width="32.7109375" style="12" customWidth="1"/>
    <col min="4610" max="4610" width="7.7109375" style="12" customWidth="1"/>
    <col min="4611" max="4611" width="8.5703125" style="12" customWidth="1"/>
    <col min="4612" max="4612" width="8.140625" style="12" customWidth="1"/>
    <col min="4613" max="4613" width="9.42578125" style="12" customWidth="1"/>
    <col min="4614" max="4614" width="7.7109375" style="12" customWidth="1"/>
    <col min="4615" max="4615" width="8.42578125" style="12" customWidth="1"/>
    <col min="4616" max="4616" width="17.28515625" style="12" customWidth="1"/>
    <col min="4617" max="4864" width="9.140625" style="12"/>
    <col min="4865" max="4865" width="32.7109375" style="12" customWidth="1"/>
    <col min="4866" max="4866" width="7.7109375" style="12" customWidth="1"/>
    <col min="4867" max="4867" width="8.5703125" style="12" customWidth="1"/>
    <col min="4868" max="4868" width="8.140625" style="12" customWidth="1"/>
    <col min="4869" max="4869" width="9.42578125" style="12" customWidth="1"/>
    <col min="4870" max="4870" width="7.7109375" style="12" customWidth="1"/>
    <col min="4871" max="4871" width="8.42578125" style="12" customWidth="1"/>
    <col min="4872" max="4872" width="17.28515625" style="12" customWidth="1"/>
    <col min="4873" max="5120" width="9.140625" style="12"/>
    <col min="5121" max="5121" width="32.7109375" style="12" customWidth="1"/>
    <col min="5122" max="5122" width="7.7109375" style="12" customWidth="1"/>
    <col min="5123" max="5123" width="8.5703125" style="12" customWidth="1"/>
    <col min="5124" max="5124" width="8.140625" style="12" customWidth="1"/>
    <col min="5125" max="5125" width="9.42578125" style="12" customWidth="1"/>
    <col min="5126" max="5126" width="7.7109375" style="12" customWidth="1"/>
    <col min="5127" max="5127" width="8.42578125" style="12" customWidth="1"/>
    <col min="5128" max="5128" width="17.28515625" style="12" customWidth="1"/>
    <col min="5129" max="5376" width="9.140625" style="12"/>
    <col min="5377" max="5377" width="32.7109375" style="12" customWidth="1"/>
    <col min="5378" max="5378" width="7.7109375" style="12" customWidth="1"/>
    <col min="5379" max="5379" width="8.5703125" style="12" customWidth="1"/>
    <col min="5380" max="5380" width="8.140625" style="12" customWidth="1"/>
    <col min="5381" max="5381" width="9.42578125" style="12" customWidth="1"/>
    <col min="5382" max="5382" width="7.7109375" style="12" customWidth="1"/>
    <col min="5383" max="5383" width="8.42578125" style="12" customWidth="1"/>
    <col min="5384" max="5384" width="17.28515625" style="12" customWidth="1"/>
    <col min="5385" max="5632" width="9.140625" style="12"/>
    <col min="5633" max="5633" width="32.7109375" style="12" customWidth="1"/>
    <col min="5634" max="5634" width="7.7109375" style="12" customWidth="1"/>
    <col min="5635" max="5635" width="8.5703125" style="12" customWidth="1"/>
    <col min="5636" max="5636" width="8.140625" style="12" customWidth="1"/>
    <col min="5637" max="5637" width="9.42578125" style="12" customWidth="1"/>
    <col min="5638" max="5638" width="7.7109375" style="12" customWidth="1"/>
    <col min="5639" max="5639" width="8.42578125" style="12" customWidth="1"/>
    <col min="5640" max="5640" width="17.28515625" style="12" customWidth="1"/>
    <col min="5641" max="5888" width="9.140625" style="12"/>
    <col min="5889" max="5889" width="32.7109375" style="12" customWidth="1"/>
    <col min="5890" max="5890" width="7.7109375" style="12" customWidth="1"/>
    <col min="5891" max="5891" width="8.5703125" style="12" customWidth="1"/>
    <col min="5892" max="5892" width="8.140625" style="12" customWidth="1"/>
    <col min="5893" max="5893" width="9.42578125" style="12" customWidth="1"/>
    <col min="5894" max="5894" width="7.7109375" style="12" customWidth="1"/>
    <col min="5895" max="5895" width="8.42578125" style="12" customWidth="1"/>
    <col min="5896" max="5896" width="17.28515625" style="12" customWidth="1"/>
    <col min="5897" max="6144" width="9.140625" style="12"/>
    <col min="6145" max="6145" width="32.7109375" style="12" customWidth="1"/>
    <col min="6146" max="6146" width="7.7109375" style="12" customWidth="1"/>
    <col min="6147" max="6147" width="8.5703125" style="12" customWidth="1"/>
    <col min="6148" max="6148" width="8.140625" style="12" customWidth="1"/>
    <col min="6149" max="6149" width="9.42578125" style="12" customWidth="1"/>
    <col min="6150" max="6150" width="7.7109375" style="12" customWidth="1"/>
    <col min="6151" max="6151" width="8.42578125" style="12" customWidth="1"/>
    <col min="6152" max="6152" width="17.28515625" style="12" customWidth="1"/>
    <col min="6153" max="6400" width="9.140625" style="12"/>
    <col min="6401" max="6401" width="32.7109375" style="12" customWidth="1"/>
    <col min="6402" max="6402" width="7.7109375" style="12" customWidth="1"/>
    <col min="6403" max="6403" width="8.5703125" style="12" customWidth="1"/>
    <col min="6404" max="6404" width="8.140625" style="12" customWidth="1"/>
    <col min="6405" max="6405" width="9.42578125" style="12" customWidth="1"/>
    <col min="6406" max="6406" width="7.7109375" style="12" customWidth="1"/>
    <col min="6407" max="6407" width="8.42578125" style="12" customWidth="1"/>
    <col min="6408" max="6408" width="17.28515625" style="12" customWidth="1"/>
    <col min="6409" max="6656" width="9.140625" style="12"/>
    <col min="6657" max="6657" width="32.7109375" style="12" customWidth="1"/>
    <col min="6658" max="6658" width="7.7109375" style="12" customWidth="1"/>
    <col min="6659" max="6659" width="8.5703125" style="12" customWidth="1"/>
    <col min="6660" max="6660" width="8.140625" style="12" customWidth="1"/>
    <col min="6661" max="6661" width="9.42578125" style="12" customWidth="1"/>
    <col min="6662" max="6662" width="7.7109375" style="12" customWidth="1"/>
    <col min="6663" max="6663" width="8.42578125" style="12" customWidth="1"/>
    <col min="6664" max="6664" width="17.28515625" style="12" customWidth="1"/>
    <col min="6665" max="6912" width="9.140625" style="12"/>
    <col min="6913" max="6913" width="32.7109375" style="12" customWidth="1"/>
    <col min="6914" max="6914" width="7.7109375" style="12" customWidth="1"/>
    <col min="6915" max="6915" width="8.5703125" style="12" customWidth="1"/>
    <col min="6916" max="6916" width="8.140625" style="12" customWidth="1"/>
    <col min="6917" max="6917" width="9.42578125" style="12" customWidth="1"/>
    <col min="6918" max="6918" width="7.7109375" style="12" customWidth="1"/>
    <col min="6919" max="6919" width="8.42578125" style="12" customWidth="1"/>
    <col min="6920" max="6920" width="17.28515625" style="12" customWidth="1"/>
    <col min="6921" max="7168" width="9.140625" style="12"/>
    <col min="7169" max="7169" width="32.7109375" style="12" customWidth="1"/>
    <col min="7170" max="7170" width="7.7109375" style="12" customWidth="1"/>
    <col min="7171" max="7171" width="8.5703125" style="12" customWidth="1"/>
    <col min="7172" max="7172" width="8.140625" style="12" customWidth="1"/>
    <col min="7173" max="7173" width="9.42578125" style="12" customWidth="1"/>
    <col min="7174" max="7174" width="7.7109375" style="12" customWidth="1"/>
    <col min="7175" max="7175" width="8.42578125" style="12" customWidth="1"/>
    <col min="7176" max="7176" width="17.28515625" style="12" customWidth="1"/>
    <col min="7177" max="7424" width="9.140625" style="12"/>
    <col min="7425" max="7425" width="32.7109375" style="12" customWidth="1"/>
    <col min="7426" max="7426" width="7.7109375" style="12" customWidth="1"/>
    <col min="7427" max="7427" width="8.5703125" style="12" customWidth="1"/>
    <col min="7428" max="7428" width="8.140625" style="12" customWidth="1"/>
    <col min="7429" max="7429" width="9.42578125" style="12" customWidth="1"/>
    <col min="7430" max="7430" width="7.7109375" style="12" customWidth="1"/>
    <col min="7431" max="7431" width="8.42578125" style="12" customWidth="1"/>
    <col min="7432" max="7432" width="17.28515625" style="12" customWidth="1"/>
    <col min="7433" max="7680" width="9.140625" style="12"/>
    <col min="7681" max="7681" width="32.7109375" style="12" customWidth="1"/>
    <col min="7682" max="7682" width="7.7109375" style="12" customWidth="1"/>
    <col min="7683" max="7683" width="8.5703125" style="12" customWidth="1"/>
    <col min="7684" max="7684" width="8.140625" style="12" customWidth="1"/>
    <col min="7685" max="7685" width="9.42578125" style="12" customWidth="1"/>
    <col min="7686" max="7686" width="7.7109375" style="12" customWidth="1"/>
    <col min="7687" max="7687" width="8.42578125" style="12" customWidth="1"/>
    <col min="7688" max="7688" width="17.28515625" style="12" customWidth="1"/>
    <col min="7689" max="7936" width="9.140625" style="12"/>
    <col min="7937" max="7937" width="32.7109375" style="12" customWidth="1"/>
    <col min="7938" max="7938" width="7.7109375" style="12" customWidth="1"/>
    <col min="7939" max="7939" width="8.5703125" style="12" customWidth="1"/>
    <col min="7940" max="7940" width="8.140625" style="12" customWidth="1"/>
    <col min="7941" max="7941" width="9.42578125" style="12" customWidth="1"/>
    <col min="7942" max="7942" width="7.7109375" style="12" customWidth="1"/>
    <col min="7943" max="7943" width="8.42578125" style="12" customWidth="1"/>
    <col min="7944" max="7944" width="17.28515625" style="12" customWidth="1"/>
    <col min="7945" max="8192" width="9.140625" style="12"/>
    <col min="8193" max="8193" width="32.7109375" style="12" customWidth="1"/>
    <col min="8194" max="8194" width="7.7109375" style="12" customWidth="1"/>
    <col min="8195" max="8195" width="8.5703125" style="12" customWidth="1"/>
    <col min="8196" max="8196" width="8.140625" style="12" customWidth="1"/>
    <col min="8197" max="8197" width="9.42578125" style="12" customWidth="1"/>
    <col min="8198" max="8198" width="7.7109375" style="12" customWidth="1"/>
    <col min="8199" max="8199" width="8.42578125" style="12" customWidth="1"/>
    <col min="8200" max="8200" width="17.28515625" style="12" customWidth="1"/>
    <col min="8201" max="8448" width="9.140625" style="12"/>
    <col min="8449" max="8449" width="32.7109375" style="12" customWidth="1"/>
    <col min="8450" max="8450" width="7.7109375" style="12" customWidth="1"/>
    <col min="8451" max="8451" width="8.5703125" style="12" customWidth="1"/>
    <col min="8452" max="8452" width="8.140625" style="12" customWidth="1"/>
    <col min="8453" max="8453" width="9.42578125" style="12" customWidth="1"/>
    <col min="8454" max="8454" width="7.7109375" style="12" customWidth="1"/>
    <col min="8455" max="8455" width="8.42578125" style="12" customWidth="1"/>
    <col min="8456" max="8456" width="17.28515625" style="12" customWidth="1"/>
    <col min="8457" max="8704" width="9.140625" style="12"/>
    <col min="8705" max="8705" width="32.7109375" style="12" customWidth="1"/>
    <col min="8706" max="8706" width="7.7109375" style="12" customWidth="1"/>
    <col min="8707" max="8707" width="8.5703125" style="12" customWidth="1"/>
    <col min="8708" max="8708" width="8.140625" style="12" customWidth="1"/>
    <col min="8709" max="8709" width="9.42578125" style="12" customWidth="1"/>
    <col min="8710" max="8710" width="7.7109375" style="12" customWidth="1"/>
    <col min="8711" max="8711" width="8.42578125" style="12" customWidth="1"/>
    <col min="8712" max="8712" width="17.28515625" style="12" customWidth="1"/>
    <col min="8713" max="8960" width="9.140625" style="12"/>
    <col min="8961" max="8961" width="32.7109375" style="12" customWidth="1"/>
    <col min="8962" max="8962" width="7.7109375" style="12" customWidth="1"/>
    <col min="8963" max="8963" width="8.5703125" style="12" customWidth="1"/>
    <col min="8964" max="8964" width="8.140625" style="12" customWidth="1"/>
    <col min="8965" max="8965" width="9.42578125" style="12" customWidth="1"/>
    <col min="8966" max="8966" width="7.7109375" style="12" customWidth="1"/>
    <col min="8967" max="8967" width="8.42578125" style="12" customWidth="1"/>
    <col min="8968" max="8968" width="17.28515625" style="12" customWidth="1"/>
    <col min="8969" max="9216" width="9.140625" style="12"/>
    <col min="9217" max="9217" width="32.7109375" style="12" customWidth="1"/>
    <col min="9218" max="9218" width="7.7109375" style="12" customWidth="1"/>
    <col min="9219" max="9219" width="8.5703125" style="12" customWidth="1"/>
    <col min="9220" max="9220" width="8.140625" style="12" customWidth="1"/>
    <col min="9221" max="9221" width="9.42578125" style="12" customWidth="1"/>
    <col min="9222" max="9222" width="7.7109375" style="12" customWidth="1"/>
    <col min="9223" max="9223" width="8.42578125" style="12" customWidth="1"/>
    <col min="9224" max="9224" width="17.28515625" style="12" customWidth="1"/>
    <col min="9225" max="9472" width="9.140625" style="12"/>
    <col min="9473" max="9473" width="32.7109375" style="12" customWidth="1"/>
    <col min="9474" max="9474" width="7.7109375" style="12" customWidth="1"/>
    <col min="9475" max="9475" width="8.5703125" style="12" customWidth="1"/>
    <col min="9476" max="9476" width="8.140625" style="12" customWidth="1"/>
    <col min="9477" max="9477" width="9.42578125" style="12" customWidth="1"/>
    <col min="9478" max="9478" width="7.7109375" style="12" customWidth="1"/>
    <col min="9479" max="9479" width="8.42578125" style="12" customWidth="1"/>
    <col min="9480" max="9480" width="17.28515625" style="12" customWidth="1"/>
    <col min="9481" max="9728" width="9.140625" style="12"/>
    <col min="9729" max="9729" width="32.7109375" style="12" customWidth="1"/>
    <col min="9730" max="9730" width="7.7109375" style="12" customWidth="1"/>
    <col min="9731" max="9731" width="8.5703125" style="12" customWidth="1"/>
    <col min="9732" max="9732" width="8.140625" style="12" customWidth="1"/>
    <col min="9733" max="9733" width="9.42578125" style="12" customWidth="1"/>
    <col min="9734" max="9734" width="7.7109375" style="12" customWidth="1"/>
    <col min="9735" max="9735" width="8.42578125" style="12" customWidth="1"/>
    <col min="9736" max="9736" width="17.28515625" style="12" customWidth="1"/>
    <col min="9737" max="9984" width="9.140625" style="12"/>
    <col min="9985" max="9985" width="32.7109375" style="12" customWidth="1"/>
    <col min="9986" max="9986" width="7.7109375" style="12" customWidth="1"/>
    <col min="9987" max="9987" width="8.5703125" style="12" customWidth="1"/>
    <col min="9988" max="9988" width="8.140625" style="12" customWidth="1"/>
    <col min="9989" max="9989" width="9.42578125" style="12" customWidth="1"/>
    <col min="9990" max="9990" width="7.7109375" style="12" customWidth="1"/>
    <col min="9991" max="9991" width="8.42578125" style="12" customWidth="1"/>
    <col min="9992" max="9992" width="17.28515625" style="12" customWidth="1"/>
    <col min="9993" max="10240" width="9.140625" style="12"/>
    <col min="10241" max="10241" width="32.7109375" style="12" customWidth="1"/>
    <col min="10242" max="10242" width="7.7109375" style="12" customWidth="1"/>
    <col min="10243" max="10243" width="8.5703125" style="12" customWidth="1"/>
    <col min="10244" max="10244" width="8.140625" style="12" customWidth="1"/>
    <col min="10245" max="10245" width="9.42578125" style="12" customWidth="1"/>
    <col min="10246" max="10246" width="7.7109375" style="12" customWidth="1"/>
    <col min="10247" max="10247" width="8.42578125" style="12" customWidth="1"/>
    <col min="10248" max="10248" width="17.28515625" style="12" customWidth="1"/>
    <col min="10249" max="10496" width="9.140625" style="12"/>
    <col min="10497" max="10497" width="32.7109375" style="12" customWidth="1"/>
    <col min="10498" max="10498" width="7.7109375" style="12" customWidth="1"/>
    <col min="10499" max="10499" width="8.5703125" style="12" customWidth="1"/>
    <col min="10500" max="10500" width="8.140625" style="12" customWidth="1"/>
    <col min="10501" max="10501" width="9.42578125" style="12" customWidth="1"/>
    <col min="10502" max="10502" width="7.7109375" style="12" customWidth="1"/>
    <col min="10503" max="10503" width="8.42578125" style="12" customWidth="1"/>
    <col min="10504" max="10504" width="17.28515625" style="12" customWidth="1"/>
    <col min="10505" max="10752" width="9.140625" style="12"/>
    <col min="10753" max="10753" width="32.7109375" style="12" customWidth="1"/>
    <col min="10754" max="10754" width="7.7109375" style="12" customWidth="1"/>
    <col min="10755" max="10755" width="8.5703125" style="12" customWidth="1"/>
    <col min="10756" max="10756" width="8.140625" style="12" customWidth="1"/>
    <col min="10757" max="10757" width="9.42578125" style="12" customWidth="1"/>
    <col min="10758" max="10758" width="7.7109375" style="12" customWidth="1"/>
    <col min="10759" max="10759" width="8.42578125" style="12" customWidth="1"/>
    <col min="10760" max="10760" width="17.28515625" style="12" customWidth="1"/>
    <col min="10761" max="11008" width="9.140625" style="12"/>
    <col min="11009" max="11009" width="32.7109375" style="12" customWidth="1"/>
    <col min="11010" max="11010" width="7.7109375" style="12" customWidth="1"/>
    <col min="11011" max="11011" width="8.5703125" style="12" customWidth="1"/>
    <col min="11012" max="11012" width="8.140625" style="12" customWidth="1"/>
    <col min="11013" max="11013" width="9.42578125" style="12" customWidth="1"/>
    <col min="11014" max="11014" width="7.7109375" style="12" customWidth="1"/>
    <col min="11015" max="11015" width="8.42578125" style="12" customWidth="1"/>
    <col min="11016" max="11016" width="17.28515625" style="12" customWidth="1"/>
    <col min="11017" max="11264" width="9.140625" style="12"/>
    <col min="11265" max="11265" width="32.7109375" style="12" customWidth="1"/>
    <col min="11266" max="11266" width="7.7109375" style="12" customWidth="1"/>
    <col min="11267" max="11267" width="8.5703125" style="12" customWidth="1"/>
    <col min="11268" max="11268" width="8.140625" style="12" customWidth="1"/>
    <col min="11269" max="11269" width="9.42578125" style="12" customWidth="1"/>
    <col min="11270" max="11270" width="7.7109375" style="12" customWidth="1"/>
    <col min="11271" max="11271" width="8.42578125" style="12" customWidth="1"/>
    <col min="11272" max="11272" width="17.28515625" style="12" customWidth="1"/>
    <col min="11273" max="11520" width="9.140625" style="12"/>
    <col min="11521" max="11521" width="32.7109375" style="12" customWidth="1"/>
    <col min="11522" max="11522" width="7.7109375" style="12" customWidth="1"/>
    <col min="11523" max="11523" width="8.5703125" style="12" customWidth="1"/>
    <col min="11524" max="11524" width="8.140625" style="12" customWidth="1"/>
    <col min="11525" max="11525" width="9.42578125" style="12" customWidth="1"/>
    <col min="11526" max="11526" width="7.7109375" style="12" customWidth="1"/>
    <col min="11527" max="11527" width="8.42578125" style="12" customWidth="1"/>
    <col min="11528" max="11528" width="17.28515625" style="12" customWidth="1"/>
    <col min="11529" max="11776" width="9.140625" style="12"/>
    <col min="11777" max="11777" width="32.7109375" style="12" customWidth="1"/>
    <col min="11778" max="11778" width="7.7109375" style="12" customWidth="1"/>
    <col min="11779" max="11779" width="8.5703125" style="12" customWidth="1"/>
    <col min="11780" max="11780" width="8.140625" style="12" customWidth="1"/>
    <col min="11781" max="11781" width="9.42578125" style="12" customWidth="1"/>
    <col min="11782" max="11782" width="7.7109375" style="12" customWidth="1"/>
    <col min="11783" max="11783" width="8.42578125" style="12" customWidth="1"/>
    <col min="11784" max="11784" width="17.28515625" style="12" customWidth="1"/>
    <col min="11785" max="12032" width="9.140625" style="12"/>
    <col min="12033" max="12033" width="32.7109375" style="12" customWidth="1"/>
    <col min="12034" max="12034" width="7.7109375" style="12" customWidth="1"/>
    <col min="12035" max="12035" width="8.5703125" style="12" customWidth="1"/>
    <col min="12036" max="12036" width="8.140625" style="12" customWidth="1"/>
    <col min="12037" max="12037" width="9.42578125" style="12" customWidth="1"/>
    <col min="12038" max="12038" width="7.7109375" style="12" customWidth="1"/>
    <col min="12039" max="12039" width="8.42578125" style="12" customWidth="1"/>
    <col min="12040" max="12040" width="17.28515625" style="12" customWidth="1"/>
    <col min="12041" max="12288" width="9.140625" style="12"/>
    <col min="12289" max="12289" width="32.7109375" style="12" customWidth="1"/>
    <col min="12290" max="12290" width="7.7109375" style="12" customWidth="1"/>
    <col min="12291" max="12291" width="8.5703125" style="12" customWidth="1"/>
    <col min="12292" max="12292" width="8.140625" style="12" customWidth="1"/>
    <col min="12293" max="12293" width="9.42578125" style="12" customWidth="1"/>
    <col min="12294" max="12294" width="7.7109375" style="12" customWidth="1"/>
    <col min="12295" max="12295" width="8.42578125" style="12" customWidth="1"/>
    <col min="12296" max="12296" width="17.28515625" style="12" customWidth="1"/>
    <col min="12297" max="12544" width="9.140625" style="12"/>
    <col min="12545" max="12545" width="32.7109375" style="12" customWidth="1"/>
    <col min="12546" max="12546" width="7.7109375" style="12" customWidth="1"/>
    <col min="12547" max="12547" width="8.5703125" style="12" customWidth="1"/>
    <col min="12548" max="12548" width="8.140625" style="12" customWidth="1"/>
    <col min="12549" max="12549" width="9.42578125" style="12" customWidth="1"/>
    <col min="12550" max="12550" width="7.7109375" style="12" customWidth="1"/>
    <col min="12551" max="12551" width="8.42578125" style="12" customWidth="1"/>
    <col min="12552" max="12552" width="17.28515625" style="12" customWidth="1"/>
    <col min="12553" max="12800" width="9.140625" style="12"/>
    <col min="12801" max="12801" width="32.7109375" style="12" customWidth="1"/>
    <col min="12802" max="12802" width="7.7109375" style="12" customWidth="1"/>
    <col min="12803" max="12803" width="8.5703125" style="12" customWidth="1"/>
    <col min="12804" max="12804" width="8.140625" style="12" customWidth="1"/>
    <col min="12805" max="12805" width="9.42578125" style="12" customWidth="1"/>
    <col min="12806" max="12806" width="7.7109375" style="12" customWidth="1"/>
    <col min="12807" max="12807" width="8.42578125" style="12" customWidth="1"/>
    <col min="12808" max="12808" width="17.28515625" style="12" customWidth="1"/>
    <col min="12809" max="13056" width="9.140625" style="12"/>
    <col min="13057" max="13057" width="32.7109375" style="12" customWidth="1"/>
    <col min="13058" max="13058" width="7.7109375" style="12" customWidth="1"/>
    <col min="13059" max="13059" width="8.5703125" style="12" customWidth="1"/>
    <col min="13060" max="13060" width="8.140625" style="12" customWidth="1"/>
    <col min="13061" max="13061" width="9.42578125" style="12" customWidth="1"/>
    <col min="13062" max="13062" width="7.7109375" style="12" customWidth="1"/>
    <col min="13063" max="13063" width="8.42578125" style="12" customWidth="1"/>
    <col min="13064" max="13064" width="17.28515625" style="12" customWidth="1"/>
    <col min="13065" max="13312" width="9.140625" style="12"/>
    <col min="13313" max="13313" width="32.7109375" style="12" customWidth="1"/>
    <col min="13314" max="13314" width="7.7109375" style="12" customWidth="1"/>
    <col min="13315" max="13315" width="8.5703125" style="12" customWidth="1"/>
    <col min="13316" max="13316" width="8.140625" style="12" customWidth="1"/>
    <col min="13317" max="13317" width="9.42578125" style="12" customWidth="1"/>
    <col min="13318" max="13318" width="7.7109375" style="12" customWidth="1"/>
    <col min="13319" max="13319" width="8.42578125" style="12" customWidth="1"/>
    <col min="13320" max="13320" width="17.28515625" style="12" customWidth="1"/>
    <col min="13321" max="13568" width="9.140625" style="12"/>
    <col min="13569" max="13569" width="32.7109375" style="12" customWidth="1"/>
    <col min="13570" max="13570" width="7.7109375" style="12" customWidth="1"/>
    <col min="13571" max="13571" width="8.5703125" style="12" customWidth="1"/>
    <col min="13572" max="13572" width="8.140625" style="12" customWidth="1"/>
    <col min="13573" max="13573" width="9.42578125" style="12" customWidth="1"/>
    <col min="13574" max="13574" width="7.7109375" style="12" customWidth="1"/>
    <col min="13575" max="13575" width="8.42578125" style="12" customWidth="1"/>
    <col min="13576" max="13576" width="17.28515625" style="12" customWidth="1"/>
    <col min="13577" max="13824" width="9.140625" style="12"/>
    <col min="13825" max="13825" width="32.7109375" style="12" customWidth="1"/>
    <col min="13826" max="13826" width="7.7109375" style="12" customWidth="1"/>
    <col min="13827" max="13827" width="8.5703125" style="12" customWidth="1"/>
    <col min="13828" max="13828" width="8.140625" style="12" customWidth="1"/>
    <col min="13829" max="13829" width="9.42578125" style="12" customWidth="1"/>
    <col min="13830" max="13830" width="7.7109375" style="12" customWidth="1"/>
    <col min="13831" max="13831" width="8.42578125" style="12" customWidth="1"/>
    <col min="13832" max="13832" width="17.28515625" style="12" customWidth="1"/>
    <col min="13833" max="14080" width="9.140625" style="12"/>
    <col min="14081" max="14081" width="32.7109375" style="12" customWidth="1"/>
    <col min="14082" max="14082" width="7.7109375" style="12" customWidth="1"/>
    <col min="14083" max="14083" width="8.5703125" style="12" customWidth="1"/>
    <col min="14084" max="14084" width="8.140625" style="12" customWidth="1"/>
    <col min="14085" max="14085" width="9.42578125" style="12" customWidth="1"/>
    <col min="14086" max="14086" width="7.7109375" style="12" customWidth="1"/>
    <col min="14087" max="14087" width="8.42578125" style="12" customWidth="1"/>
    <col min="14088" max="14088" width="17.28515625" style="12" customWidth="1"/>
    <col min="14089" max="14336" width="9.140625" style="12"/>
    <col min="14337" max="14337" width="32.7109375" style="12" customWidth="1"/>
    <col min="14338" max="14338" width="7.7109375" style="12" customWidth="1"/>
    <col min="14339" max="14339" width="8.5703125" style="12" customWidth="1"/>
    <col min="14340" max="14340" width="8.140625" style="12" customWidth="1"/>
    <col min="14341" max="14341" width="9.42578125" style="12" customWidth="1"/>
    <col min="14342" max="14342" width="7.7109375" style="12" customWidth="1"/>
    <col min="14343" max="14343" width="8.42578125" style="12" customWidth="1"/>
    <col min="14344" max="14344" width="17.28515625" style="12" customWidth="1"/>
    <col min="14345" max="14592" width="9.140625" style="12"/>
    <col min="14593" max="14593" width="32.7109375" style="12" customWidth="1"/>
    <col min="14594" max="14594" width="7.7109375" style="12" customWidth="1"/>
    <col min="14595" max="14595" width="8.5703125" style="12" customWidth="1"/>
    <col min="14596" max="14596" width="8.140625" style="12" customWidth="1"/>
    <col min="14597" max="14597" width="9.42578125" style="12" customWidth="1"/>
    <col min="14598" max="14598" width="7.7109375" style="12" customWidth="1"/>
    <col min="14599" max="14599" width="8.42578125" style="12" customWidth="1"/>
    <col min="14600" max="14600" width="17.28515625" style="12" customWidth="1"/>
    <col min="14601" max="14848" width="9.140625" style="12"/>
    <col min="14849" max="14849" width="32.7109375" style="12" customWidth="1"/>
    <col min="14850" max="14850" width="7.7109375" style="12" customWidth="1"/>
    <col min="14851" max="14851" width="8.5703125" style="12" customWidth="1"/>
    <col min="14852" max="14852" width="8.140625" style="12" customWidth="1"/>
    <col min="14853" max="14853" width="9.42578125" style="12" customWidth="1"/>
    <col min="14854" max="14854" width="7.7109375" style="12" customWidth="1"/>
    <col min="14855" max="14855" width="8.42578125" style="12" customWidth="1"/>
    <col min="14856" max="14856" width="17.28515625" style="12" customWidth="1"/>
    <col min="14857" max="15104" width="9.140625" style="12"/>
    <col min="15105" max="15105" width="32.7109375" style="12" customWidth="1"/>
    <col min="15106" max="15106" width="7.7109375" style="12" customWidth="1"/>
    <col min="15107" max="15107" width="8.5703125" style="12" customWidth="1"/>
    <col min="15108" max="15108" width="8.140625" style="12" customWidth="1"/>
    <col min="15109" max="15109" width="9.42578125" style="12" customWidth="1"/>
    <col min="15110" max="15110" width="7.7109375" style="12" customWidth="1"/>
    <col min="15111" max="15111" width="8.42578125" style="12" customWidth="1"/>
    <col min="15112" max="15112" width="17.28515625" style="12" customWidth="1"/>
    <col min="15113" max="15360" width="9.140625" style="12"/>
    <col min="15361" max="15361" width="32.7109375" style="12" customWidth="1"/>
    <col min="15362" max="15362" width="7.7109375" style="12" customWidth="1"/>
    <col min="15363" max="15363" width="8.5703125" style="12" customWidth="1"/>
    <col min="15364" max="15364" width="8.140625" style="12" customWidth="1"/>
    <col min="15365" max="15365" width="9.42578125" style="12" customWidth="1"/>
    <col min="15366" max="15366" width="7.7109375" style="12" customWidth="1"/>
    <col min="15367" max="15367" width="8.42578125" style="12" customWidth="1"/>
    <col min="15368" max="15368" width="17.28515625" style="12" customWidth="1"/>
    <col min="15369" max="15616" width="9.140625" style="12"/>
    <col min="15617" max="15617" width="32.7109375" style="12" customWidth="1"/>
    <col min="15618" max="15618" width="7.7109375" style="12" customWidth="1"/>
    <col min="15619" max="15619" width="8.5703125" style="12" customWidth="1"/>
    <col min="15620" max="15620" width="8.140625" style="12" customWidth="1"/>
    <col min="15621" max="15621" width="9.42578125" style="12" customWidth="1"/>
    <col min="15622" max="15622" width="7.7109375" style="12" customWidth="1"/>
    <col min="15623" max="15623" width="8.42578125" style="12" customWidth="1"/>
    <col min="15624" max="15624" width="17.28515625" style="12" customWidth="1"/>
    <col min="15625" max="15872" width="9.140625" style="12"/>
    <col min="15873" max="15873" width="32.7109375" style="12" customWidth="1"/>
    <col min="15874" max="15874" width="7.7109375" style="12" customWidth="1"/>
    <col min="15875" max="15875" width="8.5703125" style="12" customWidth="1"/>
    <col min="15876" max="15876" width="8.140625" style="12" customWidth="1"/>
    <col min="15877" max="15877" width="9.42578125" style="12" customWidth="1"/>
    <col min="15878" max="15878" width="7.7109375" style="12" customWidth="1"/>
    <col min="15879" max="15879" width="8.42578125" style="12" customWidth="1"/>
    <col min="15880" max="15880" width="17.28515625" style="12" customWidth="1"/>
    <col min="15881" max="16128" width="9.140625" style="12"/>
    <col min="16129" max="16129" width="32.7109375" style="12" customWidth="1"/>
    <col min="16130" max="16130" width="7.7109375" style="12" customWidth="1"/>
    <col min="16131" max="16131" width="8.5703125" style="12" customWidth="1"/>
    <col min="16132" max="16132" width="8.140625" style="12" customWidth="1"/>
    <col min="16133" max="16133" width="9.42578125" style="12" customWidth="1"/>
    <col min="16134" max="16134" width="7.7109375" style="12" customWidth="1"/>
    <col min="16135" max="16135" width="8.42578125" style="12" customWidth="1"/>
    <col min="16136" max="16136" width="17.28515625" style="12" customWidth="1"/>
    <col min="16137" max="16384" width="9.140625" style="12"/>
  </cols>
  <sheetData>
    <row r="1" spans="1:8" ht="16.5" customHeight="1" x14ac:dyDescent="0.3">
      <c r="A1" s="55" t="s">
        <v>62</v>
      </c>
      <c r="B1" s="55"/>
      <c r="C1" s="55"/>
      <c r="D1" s="55"/>
      <c r="E1" s="55"/>
      <c r="F1" s="55"/>
      <c r="G1" s="55"/>
      <c r="H1" s="55"/>
    </row>
    <row r="2" spans="1:8" ht="12.75" x14ac:dyDescent="0.2">
      <c r="A2" s="56" t="s">
        <v>0</v>
      </c>
      <c r="B2" s="56"/>
      <c r="C2" s="56"/>
      <c r="D2" s="56"/>
      <c r="E2" s="56"/>
      <c r="F2" s="56"/>
      <c r="G2" s="56"/>
      <c r="H2" s="56"/>
    </row>
    <row r="3" spans="1:8" x14ac:dyDescent="0.2">
      <c r="A3" s="53" t="s">
        <v>1</v>
      </c>
      <c r="B3" s="53"/>
      <c r="C3" s="53"/>
      <c r="D3" s="53"/>
      <c r="E3" s="53"/>
      <c r="F3" s="53"/>
      <c r="G3" s="53"/>
      <c r="H3" s="53"/>
    </row>
    <row r="4" spans="1:8" ht="11.25" customHeight="1" x14ac:dyDescent="0.2">
      <c r="A4" s="51" t="s">
        <v>2</v>
      </c>
      <c r="B4" s="53" t="s">
        <v>3</v>
      </c>
      <c r="C4" s="53"/>
      <c r="D4" s="53"/>
      <c r="E4" s="53"/>
      <c r="F4" s="53"/>
      <c r="G4" s="51" t="s">
        <v>4</v>
      </c>
      <c r="H4" s="51" t="s">
        <v>5</v>
      </c>
    </row>
    <row r="5" spans="1:8" ht="11.45" customHeight="1" x14ac:dyDescent="0.2">
      <c r="A5" s="51"/>
      <c r="B5" s="48" t="s">
        <v>6</v>
      </c>
      <c r="C5" s="48" t="s">
        <v>7</v>
      </c>
      <c r="D5" s="48" t="s">
        <v>8</v>
      </c>
      <c r="E5" s="48" t="s">
        <v>9</v>
      </c>
      <c r="F5" s="48" t="s">
        <v>10</v>
      </c>
      <c r="G5" s="51"/>
      <c r="H5" s="51"/>
    </row>
    <row r="6" spans="1:8" x14ac:dyDescent="0.2">
      <c r="A6" s="51" t="s">
        <v>11</v>
      </c>
      <c r="B6" s="51"/>
      <c r="C6" s="52"/>
      <c r="D6" s="52"/>
      <c r="E6" s="52"/>
      <c r="F6" s="52"/>
      <c r="G6" s="51"/>
      <c r="H6" s="51"/>
    </row>
    <row r="7" spans="1:8" ht="11.45" customHeight="1" x14ac:dyDescent="0.2">
      <c r="A7" s="19" t="s">
        <v>60</v>
      </c>
      <c r="B7" s="5">
        <v>250</v>
      </c>
      <c r="C7" s="33">
        <v>7.2</v>
      </c>
      <c r="D7" s="33">
        <v>13.02</v>
      </c>
      <c r="E7" s="33">
        <v>51.54</v>
      </c>
      <c r="F7" s="33">
        <v>352.8</v>
      </c>
      <c r="G7" s="5" t="s">
        <v>63</v>
      </c>
      <c r="H7" s="19" t="s">
        <v>39</v>
      </c>
    </row>
    <row r="8" spans="1:8" x14ac:dyDescent="0.2">
      <c r="A8" s="6" t="s">
        <v>51</v>
      </c>
      <c r="B8" s="4">
        <v>30</v>
      </c>
      <c r="C8" s="33">
        <f>4.64/20*30</f>
        <v>6.9599999999999991</v>
      </c>
      <c r="D8" s="33">
        <f>5.9/20*30</f>
        <v>8.8500000000000014</v>
      </c>
      <c r="E8" s="33">
        <v>0</v>
      </c>
      <c r="F8" s="33">
        <f>72/20*30</f>
        <v>108</v>
      </c>
      <c r="G8" s="5" t="s">
        <v>52</v>
      </c>
      <c r="H8" s="6" t="s">
        <v>53</v>
      </c>
    </row>
    <row r="9" spans="1:8" x14ac:dyDescent="0.2">
      <c r="A9" s="28" t="s">
        <v>22</v>
      </c>
      <c r="B9" s="5">
        <v>222</v>
      </c>
      <c r="C9" s="4">
        <v>0.13</v>
      </c>
      <c r="D9" s="4">
        <v>0.02</v>
      </c>
      <c r="E9" s="4">
        <v>15.2</v>
      </c>
      <c r="F9" s="4">
        <v>62</v>
      </c>
      <c r="G9" s="4" t="s">
        <v>23</v>
      </c>
      <c r="H9" s="19" t="s">
        <v>24</v>
      </c>
    </row>
    <row r="10" spans="1:8" ht="12.75" customHeight="1" x14ac:dyDescent="0.2">
      <c r="A10" s="22" t="s">
        <v>15</v>
      </c>
      <c r="B10" s="48">
        <f>SUM(B7:B9)</f>
        <v>502</v>
      </c>
      <c r="C10" s="49">
        <f>SUM(C7:C9)</f>
        <v>14.290000000000001</v>
      </c>
      <c r="D10" s="49">
        <f>SUM(D7:D9)</f>
        <v>21.89</v>
      </c>
      <c r="E10" s="49">
        <f>SUM(E7:E9)</f>
        <v>66.739999999999995</v>
      </c>
      <c r="F10" s="49">
        <f>SUM(F7:F9)</f>
        <v>522.79999999999995</v>
      </c>
      <c r="G10" s="48"/>
      <c r="H10" s="6"/>
    </row>
    <row r="11" spans="1:8" ht="11.25" customHeight="1" x14ac:dyDescent="0.2">
      <c r="A11" s="53" t="s">
        <v>18</v>
      </c>
      <c r="B11" s="53"/>
      <c r="C11" s="53"/>
      <c r="D11" s="53"/>
      <c r="E11" s="53"/>
      <c r="F11" s="53"/>
      <c r="G11" s="53"/>
      <c r="H11" s="53"/>
    </row>
    <row r="12" spans="1:8" ht="11.45" customHeight="1" x14ac:dyDescent="0.2">
      <c r="A12" s="51" t="s">
        <v>2</v>
      </c>
      <c r="B12" s="53" t="s">
        <v>3</v>
      </c>
      <c r="C12" s="53"/>
      <c r="D12" s="53"/>
      <c r="E12" s="53"/>
      <c r="F12" s="53"/>
      <c r="G12" s="51" t="s">
        <v>4</v>
      </c>
      <c r="H12" s="51" t="s">
        <v>5</v>
      </c>
    </row>
    <row r="13" spans="1:8" ht="12.75" customHeight="1" x14ac:dyDescent="0.2">
      <c r="A13" s="51"/>
      <c r="B13" s="48" t="s">
        <v>6</v>
      </c>
      <c r="C13" s="48" t="s">
        <v>7</v>
      </c>
      <c r="D13" s="48" t="s">
        <v>8</v>
      </c>
      <c r="E13" s="48" t="s">
        <v>9</v>
      </c>
      <c r="F13" s="48" t="s">
        <v>10</v>
      </c>
      <c r="G13" s="51"/>
      <c r="H13" s="51"/>
    </row>
    <row r="14" spans="1:8" s="11" customFormat="1" x14ac:dyDescent="0.25">
      <c r="A14" s="51" t="s">
        <v>11</v>
      </c>
      <c r="B14" s="51"/>
      <c r="C14" s="52"/>
      <c r="D14" s="52"/>
      <c r="E14" s="52"/>
      <c r="F14" s="52"/>
      <c r="G14" s="51"/>
      <c r="H14" s="51"/>
    </row>
    <row r="15" spans="1:8" ht="23.25" customHeight="1" x14ac:dyDescent="0.2">
      <c r="A15" s="6" t="s">
        <v>163</v>
      </c>
      <c r="B15" s="3">
        <v>170</v>
      </c>
      <c r="C15" s="10">
        <v>19.14</v>
      </c>
      <c r="D15" s="10">
        <v>12.7</v>
      </c>
      <c r="E15" s="10">
        <v>48</v>
      </c>
      <c r="F15" s="10">
        <v>385</v>
      </c>
      <c r="G15" s="27" t="s">
        <v>146</v>
      </c>
      <c r="H15" s="6" t="s">
        <v>56</v>
      </c>
    </row>
    <row r="16" spans="1:8" ht="12.75" customHeight="1" x14ac:dyDescent="0.2">
      <c r="A16" s="6" t="s">
        <v>19</v>
      </c>
      <c r="B16" s="4">
        <v>150</v>
      </c>
      <c r="C16" s="5">
        <v>0.6</v>
      </c>
      <c r="D16" s="5">
        <v>0.6</v>
      </c>
      <c r="E16" s="5">
        <v>14.7</v>
      </c>
      <c r="F16" s="5">
        <v>70.5</v>
      </c>
      <c r="G16" s="4" t="s">
        <v>20</v>
      </c>
      <c r="H16" s="6" t="s">
        <v>21</v>
      </c>
    </row>
    <row r="17" spans="1:8" x14ac:dyDescent="0.2">
      <c r="A17" s="2" t="s">
        <v>12</v>
      </c>
      <c r="B17" s="4">
        <v>215</v>
      </c>
      <c r="C17" s="35">
        <v>7.0000000000000007E-2</v>
      </c>
      <c r="D17" s="35">
        <v>0.02</v>
      </c>
      <c r="E17" s="35">
        <v>15</v>
      </c>
      <c r="F17" s="35">
        <v>60</v>
      </c>
      <c r="G17" s="4" t="s">
        <v>13</v>
      </c>
      <c r="H17" s="6" t="s">
        <v>14</v>
      </c>
    </row>
    <row r="18" spans="1:8" x14ac:dyDescent="0.2">
      <c r="A18" s="22" t="s">
        <v>15</v>
      </c>
      <c r="B18" s="48">
        <f>SUM(B15:B17)</f>
        <v>535</v>
      </c>
      <c r="C18" s="49">
        <f>SUM(C15:C17)</f>
        <v>19.810000000000002</v>
      </c>
      <c r="D18" s="49">
        <f>SUM(D15:D17)</f>
        <v>13.319999999999999</v>
      </c>
      <c r="E18" s="49">
        <f>SUM(E15:E17)</f>
        <v>77.7</v>
      </c>
      <c r="F18" s="49">
        <f>SUM(F15:F17)</f>
        <v>515.5</v>
      </c>
      <c r="G18" s="48"/>
      <c r="H18" s="6"/>
    </row>
    <row r="19" spans="1:8" ht="11.25" customHeight="1" x14ac:dyDescent="0.2">
      <c r="A19" s="53" t="s">
        <v>26</v>
      </c>
      <c r="B19" s="53"/>
      <c r="C19" s="53"/>
      <c r="D19" s="53"/>
      <c r="E19" s="53"/>
      <c r="F19" s="53"/>
      <c r="G19" s="53"/>
      <c r="H19" s="53"/>
    </row>
    <row r="20" spans="1:8" ht="11.45" customHeight="1" x14ac:dyDescent="0.2">
      <c r="A20" s="51" t="s">
        <v>2</v>
      </c>
      <c r="B20" s="53" t="s">
        <v>3</v>
      </c>
      <c r="C20" s="53"/>
      <c r="D20" s="53"/>
      <c r="E20" s="53"/>
      <c r="F20" s="53"/>
      <c r="G20" s="51" t="s">
        <v>4</v>
      </c>
      <c r="H20" s="51" t="s">
        <v>5</v>
      </c>
    </row>
    <row r="21" spans="1:8" ht="13.5" customHeight="1" x14ac:dyDescent="0.2">
      <c r="A21" s="51"/>
      <c r="B21" s="48" t="s">
        <v>6</v>
      </c>
      <c r="C21" s="48" t="s">
        <v>7</v>
      </c>
      <c r="D21" s="48" t="s">
        <v>8</v>
      </c>
      <c r="E21" s="48" t="s">
        <v>9</v>
      </c>
      <c r="F21" s="48" t="s">
        <v>10</v>
      </c>
      <c r="G21" s="51"/>
      <c r="H21" s="51"/>
    </row>
    <row r="22" spans="1:8" ht="11.45" customHeight="1" x14ac:dyDescent="0.2">
      <c r="A22" s="51" t="s">
        <v>11</v>
      </c>
      <c r="B22" s="51"/>
      <c r="C22" s="52"/>
      <c r="D22" s="52"/>
      <c r="E22" s="52"/>
      <c r="F22" s="52"/>
      <c r="G22" s="51"/>
      <c r="H22" s="51"/>
    </row>
    <row r="23" spans="1:8" ht="21.75" customHeight="1" x14ac:dyDescent="0.2">
      <c r="A23" s="6" t="s">
        <v>92</v>
      </c>
      <c r="B23" s="23">
        <v>100</v>
      </c>
      <c r="C23" s="10">
        <v>19.7</v>
      </c>
      <c r="D23" s="10">
        <v>17.7</v>
      </c>
      <c r="E23" s="10">
        <v>10.7</v>
      </c>
      <c r="F23" s="10">
        <v>287.7</v>
      </c>
      <c r="G23" s="1" t="s">
        <v>98</v>
      </c>
      <c r="H23" s="2" t="s">
        <v>93</v>
      </c>
    </row>
    <row r="24" spans="1:8" ht="11.25" customHeight="1" x14ac:dyDescent="0.2">
      <c r="A24" s="2" t="s">
        <v>54</v>
      </c>
      <c r="B24" s="4">
        <v>180</v>
      </c>
      <c r="C24" s="32">
        <v>3.67</v>
      </c>
      <c r="D24" s="32">
        <v>5.76</v>
      </c>
      <c r="E24" s="32">
        <v>24.53</v>
      </c>
      <c r="F24" s="32">
        <v>164.7</v>
      </c>
      <c r="G24" s="4" t="s">
        <v>55</v>
      </c>
      <c r="H24" s="2" t="s">
        <v>16</v>
      </c>
    </row>
    <row r="25" spans="1:8" x14ac:dyDescent="0.2">
      <c r="A25" s="28" t="s">
        <v>22</v>
      </c>
      <c r="B25" s="5">
        <v>222</v>
      </c>
      <c r="C25" s="4">
        <v>0.13</v>
      </c>
      <c r="D25" s="4">
        <v>0.02</v>
      </c>
      <c r="E25" s="4">
        <v>15.2</v>
      </c>
      <c r="F25" s="4">
        <v>62</v>
      </c>
      <c r="G25" s="4" t="s">
        <v>23</v>
      </c>
      <c r="H25" s="19" t="s">
        <v>24</v>
      </c>
    </row>
    <row r="26" spans="1:8" x14ac:dyDescent="0.2">
      <c r="A26" s="22" t="s">
        <v>15</v>
      </c>
      <c r="B26" s="48">
        <f>SUM(B23:B25)</f>
        <v>502</v>
      </c>
      <c r="C26" s="49">
        <f>SUM(C23:C25)</f>
        <v>23.499999999999996</v>
      </c>
      <c r="D26" s="49">
        <f>SUM(D23:D25)</f>
        <v>23.48</v>
      </c>
      <c r="E26" s="49">
        <f>SUM(E23:E25)</f>
        <v>50.430000000000007</v>
      </c>
      <c r="F26" s="49">
        <f>SUM(F23:F25)</f>
        <v>514.4</v>
      </c>
      <c r="G26" s="48"/>
      <c r="H26" s="6"/>
    </row>
    <row r="27" spans="1:8" x14ac:dyDescent="0.2">
      <c r="A27" s="53" t="s">
        <v>31</v>
      </c>
      <c r="B27" s="53"/>
      <c r="C27" s="53"/>
      <c r="D27" s="53"/>
      <c r="E27" s="53"/>
      <c r="F27" s="53"/>
      <c r="G27" s="53"/>
      <c r="H27" s="53"/>
    </row>
    <row r="28" spans="1:8" ht="11.25" customHeight="1" x14ac:dyDescent="0.2">
      <c r="A28" s="51" t="s">
        <v>2</v>
      </c>
      <c r="B28" s="53" t="s">
        <v>3</v>
      </c>
      <c r="C28" s="53"/>
      <c r="D28" s="53"/>
      <c r="E28" s="53"/>
      <c r="F28" s="53"/>
      <c r="G28" s="51" t="s">
        <v>4</v>
      </c>
      <c r="H28" s="51" t="s">
        <v>5</v>
      </c>
    </row>
    <row r="29" spans="1:8" ht="11.45" customHeight="1" x14ac:dyDescent="0.2">
      <c r="A29" s="51"/>
      <c r="B29" s="48" t="s">
        <v>6</v>
      </c>
      <c r="C29" s="48" t="s">
        <v>7</v>
      </c>
      <c r="D29" s="48" t="s">
        <v>8</v>
      </c>
      <c r="E29" s="48" t="s">
        <v>9</v>
      </c>
      <c r="F29" s="48" t="s">
        <v>10</v>
      </c>
      <c r="G29" s="51"/>
      <c r="H29" s="51"/>
    </row>
    <row r="30" spans="1:8" x14ac:dyDescent="0.2">
      <c r="A30" s="51" t="s">
        <v>11</v>
      </c>
      <c r="B30" s="51"/>
      <c r="C30" s="52"/>
      <c r="D30" s="52"/>
      <c r="E30" s="52"/>
      <c r="F30" s="52"/>
      <c r="G30" s="51"/>
      <c r="H30" s="51"/>
    </row>
    <row r="31" spans="1:8" ht="11.25" customHeight="1" x14ac:dyDescent="0.2">
      <c r="A31" s="6" t="s">
        <v>169</v>
      </c>
      <c r="B31" s="3">
        <v>90</v>
      </c>
      <c r="C31" s="24">
        <v>10.82</v>
      </c>
      <c r="D31" s="24">
        <v>10.91</v>
      </c>
      <c r="E31" s="24">
        <v>9.39</v>
      </c>
      <c r="F31" s="24">
        <v>180.45</v>
      </c>
      <c r="G31" s="26" t="s">
        <v>170</v>
      </c>
      <c r="H31" s="9" t="s">
        <v>88</v>
      </c>
    </row>
    <row r="32" spans="1:8" ht="12" customHeight="1" x14ac:dyDescent="0.2">
      <c r="A32" s="19" t="s">
        <v>58</v>
      </c>
      <c r="B32" s="5">
        <v>150</v>
      </c>
      <c r="C32" s="5">
        <v>8.6</v>
      </c>
      <c r="D32" s="5">
        <v>6.09</v>
      </c>
      <c r="E32" s="5">
        <v>38.64</v>
      </c>
      <c r="F32" s="5">
        <v>243.75</v>
      </c>
      <c r="G32" s="4" t="s">
        <v>59</v>
      </c>
      <c r="H32" s="2" t="s">
        <v>32</v>
      </c>
    </row>
    <row r="33" spans="1:8" s="50" customFormat="1" ht="20.25" customHeight="1" x14ac:dyDescent="0.2">
      <c r="A33" s="19" t="s">
        <v>27</v>
      </c>
      <c r="B33" s="5">
        <v>60</v>
      </c>
      <c r="C33" s="45">
        <v>0.66</v>
      </c>
      <c r="D33" s="45">
        <v>0.12</v>
      </c>
      <c r="E33" s="45">
        <v>2.2799999999999998</v>
      </c>
      <c r="F33" s="45">
        <v>13.2</v>
      </c>
      <c r="G33" s="5" t="s">
        <v>28</v>
      </c>
      <c r="H33" s="2" t="s">
        <v>29</v>
      </c>
    </row>
    <row r="34" spans="1:8" x14ac:dyDescent="0.2">
      <c r="A34" s="2" t="s">
        <v>12</v>
      </c>
      <c r="B34" s="4">
        <v>215</v>
      </c>
      <c r="C34" s="35">
        <v>7.0000000000000007E-2</v>
      </c>
      <c r="D34" s="35">
        <v>0.02</v>
      </c>
      <c r="E34" s="35">
        <v>15</v>
      </c>
      <c r="F34" s="35">
        <v>60</v>
      </c>
      <c r="G34" s="4" t="s">
        <v>13</v>
      </c>
      <c r="H34" s="6" t="s">
        <v>14</v>
      </c>
    </row>
    <row r="35" spans="1:8" x14ac:dyDescent="0.2">
      <c r="A35" s="22" t="s">
        <v>15</v>
      </c>
      <c r="B35" s="48">
        <f>SUM(B31:B34)</f>
        <v>515</v>
      </c>
      <c r="C35" s="48">
        <f>SUM(C31:C34)</f>
        <v>20.150000000000002</v>
      </c>
      <c r="D35" s="48">
        <f>SUM(D31:D34)</f>
        <v>17.14</v>
      </c>
      <c r="E35" s="48">
        <f>SUM(E31:E34)</f>
        <v>65.31</v>
      </c>
      <c r="F35" s="48">
        <f>SUM(F31:F34)</f>
        <v>497.4</v>
      </c>
      <c r="G35" s="48"/>
      <c r="H35" s="6"/>
    </row>
    <row r="36" spans="1:8" x14ac:dyDescent="0.2">
      <c r="A36" s="53" t="s">
        <v>33</v>
      </c>
      <c r="B36" s="53"/>
      <c r="C36" s="53"/>
      <c r="D36" s="53"/>
      <c r="E36" s="53"/>
      <c r="F36" s="53"/>
      <c r="G36" s="53"/>
      <c r="H36" s="53"/>
    </row>
    <row r="37" spans="1:8" x14ac:dyDescent="0.2">
      <c r="A37" s="51" t="s">
        <v>2</v>
      </c>
      <c r="B37" s="53" t="s">
        <v>3</v>
      </c>
      <c r="C37" s="53"/>
      <c r="D37" s="53"/>
      <c r="E37" s="53"/>
      <c r="F37" s="53"/>
      <c r="G37" s="51" t="s">
        <v>4</v>
      </c>
      <c r="H37" s="51" t="s">
        <v>5</v>
      </c>
    </row>
    <row r="38" spans="1:8" ht="11.25" customHeight="1" x14ac:dyDescent="0.2">
      <c r="A38" s="51"/>
      <c r="B38" s="48" t="s">
        <v>6</v>
      </c>
      <c r="C38" s="48" t="s">
        <v>7</v>
      </c>
      <c r="D38" s="48" t="s">
        <v>8</v>
      </c>
      <c r="E38" s="48" t="s">
        <v>9</v>
      </c>
      <c r="F38" s="48" t="s">
        <v>10</v>
      </c>
      <c r="G38" s="51"/>
      <c r="H38" s="51"/>
    </row>
    <row r="39" spans="1:8" ht="11.45" customHeight="1" x14ac:dyDescent="0.2">
      <c r="A39" s="51" t="s">
        <v>11</v>
      </c>
      <c r="B39" s="51"/>
      <c r="C39" s="51"/>
      <c r="D39" s="51"/>
      <c r="E39" s="51"/>
      <c r="F39" s="51"/>
      <c r="G39" s="51"/>
      <c r="H39" s="51"/>
    </row>
    <row r="40" spans="1:8" x14ac:dyDescent="0.2">
      <c r="A40" s="6" t="s">
        <v>164</v>
      </c>
      <c r="B40" s="33">
        <v>250</v>
      </c>
      <c r="C40" s="33">
        <v>8.4</v>
      </c>
      <c r="D40" s="33">
        <v>11.02</v>
      </c>
      <c r="E40" s="33">
        <v>60.85</v>
      </c>
      <c r="F40" s="33">
        <v>366.1</v>
      </c>
      <c r="G40" s="5" t="s">
        <v>49</v>
      </c>
      <c r="H40" s="14" t="s">
        <v>165</v>
      </c>
    </row>
    <row r="41" spans="1:8" x14ac:dyDescent="0.2">
      <c r="A41" s="6" t="s">
        <v>51</v>
      </c>
      <c r="B41" s="4">
        <v>30</v>
      </c>
      <c r="C41" s="33">
        <f>4.64/20*30</f>
        <v>6.9599999999999991</v>
      </c>
      <c r="D41" s="33">
        <f>5.9/20*30</f>
        <v>8.8500000000000014</v>
      </c>
      <c r="E41" s="33">
        <v>0</v>
      </c>
      <c r="F41" s="33">
        <f>72/20*30</f>
        <v>108</v>
      </c>
      <c r="G41" s="5" t="s">
        <v>52</v>
      </c>
      <c r="H41" s="6" t="s">
        <v>53</v>
      </c>
    </row>
    <row r="42" spans="1:8" x14ac:dyDescent="0.2">
      <c r="A42" s="28" t="s">
        <v>22</v>
      </c>
      <c r="B42" s="5">
        <v>222</v>
      </c>
      <c r="C42" s="4">
        <v>0.13</v>
      </c>
      <c r="D42" s="4">
        <v>0.02</v>
      </c>
      <c r="E42" s="4">
        <v>15.2</v>
      </c>
      <c r="F42" s="4">
        <v>62</v>
      </c>
      <c r="G42" s="4" t="s">
        <v>23</v>
      </c>
      <c r="H42" s="19" t="s">
        <v>24</v>
      </c>
    </row>
    <row r="43" spans="1:8" x14ac:dyDescent="0.2">
      <c r="A43" s="22" t="s">
        <v>15</v>
      </c>
      <c r="B43" s="48">
        <f>SUM(B40:B42)</f>
        <v>502</v>
      </c>
      <c r="C43" s="48">
        <f>SUM(C40:C42)</f>
        <v>15.49</v>
      </c>
      <c r="D43" s="48">
        <f>SUM(D40:D42)</f>
        <v>19.89</v>
      </c>
      <c r="E43" s="48">
        <f>SUM(E40:E42)</f>
        <v>76.05</v>
      </c>
      <c r="F43" s="48">
        <f>SUM(F40:F42)</f>
        <v>536.1</v>
      </c>
      <c r="G43" s="48"/>
      <c r="H43" s="6"/>
    </row>
    <row r="44" spans="1:8" x14ac:dyDescent="0.2">
      <c r="A44" s="53" t="s">
        <v>99</v>
      </c>
      <c r="B44" s="53"/>
      <c r="C44" s="53"/>
      <c r="D44" s="53"/>
      <c r="E44" s="53"/>
      <c r="F44" s="53"/>
      <c r="G44" s="53"/>
      <c r="H44" s="53"/>
    </row>
    <row r="45" spans="1:8" x14ac:dyDescent="0.2">
      <c r="A45" s="51" t="s">
        <v>2</v>
      </c>
      <c r="B45" s="53" t="s">
        <v>3</v>
      </c>
      <c r="C45" s="53"/>
      <c r="D45" s="53"/>
      <c r="E45" s="53"/>
      <c r="F45" s="53"/>
      <c r="G45" s="51" t="s">
        <v>4</v>
      </c>
      <c r="H45" s="51" t="s">
        <v>5</v>
      </c>
    </row>
    <row r="46" spans="1:8" ht="11.25" customHeight="1" x14ac:dyDescent="0.2">
      <c r="A46" s="51"/>
      <c r="B46" s="48" t="s">
        <v>6</v>
      </c>
      <c r="C46" s="48" t="s">
        <v>7</v>
      </c>
      <c r="D46" s="48" t="s">
        <v>8</v>
      </c>
      <c r="E46" s="48" t="s">
        <v>9</v>
      </c>
      <c r="F46" s="48" t="s">
        <v>10</v>
      </c>
      <c r="G46" s="51"/>
      <c r="H46" s="51"/>
    </row>
    <row r="47" spans="1:8" ht="11.25" customHeight="1" x14ac:dyDescent="0.2">
      <c r="A47" s="51" t="s">
        <v>11</v>
      </c>
      <c r="B47" s="51"/>
      <c r="C47" s="52"/>
      <c r="D47" s="52"/>
      <c r="E47" s="52"/>
      <c r="F47" s="52"/>
      <c r="G47" s="51"/>
      <c r="H47" s="51"/>
    </row>
    <row r="48" spans="1:8" x14ac:dyDescent="0.2">
      <c r="A48" s="2" t="s">
        <v>137</v>
      </c>
      <c r="B48" s="23">
        <v>90</v>
      </c>
      <c r="C48" s="10">
        <v>9.1999999999999993</v>
      </c>
      <c r="D48" s="10">
        <v>9</v>
      </c>
      <c r="E48" s="10">
        <v>9.1</v>
      </c>
      <c r="F48" s="10">
        <v>152.6</v>
      </c>
      <c r="G48" s="27" t="s">
        <v>138</v>
      </c>
      <c r="H48" s="9" t="s">
        <v>106</v>
      </c>
    </row>
    <row r="49" spans="1:8" x14ac:dyDescent="0.2">
      <c r="A49" s="6" t="s">
        <v>101</v>
      </c>
      <c r="B49" s="4">
        <v>200</v>
      </c>
      <c r="C49" s="33">
        <v>3.6</v>
      </c>
      <c r="D49" s="33">
        <v>11.2</v>
      </c>
      <c r="E49" s="33">
        <v>18.399999999999999</v>
      </c>
      <c r="F49" s="33">
        <v>186.1</v>
      </c>
      <c r="G49" s="4" t="s">
        <v>140</v>
      </c>
      <c r="H49" s="37" t="s">
        <v>94</v>
      </c>
    </row>
    <row r="50" spans="1:8" x14ac:dyDescent="0.2">
      <c r="A50" s="2" t="s">
        <v>12</v>
      </c>
      <c r="B50" s="4">
        <v>215</v>
      </c>
      <c r="C50" s="35">
        <v>7.0000000000000007E-2</v>
      </c>
      <c r="D50" s="35">
        <v>0.02</v>
      </c>
      <c r="E50" s="35">
        <v>15</v>
      </c>
      <c r="F50" s="35">
        <v>60</v>
      </c>
      <c r="G50" s="4" t="s">
        <v>13</v>
      </c>
      <c r="H50" s="6" t="s">
        <v>14</v>
      </c>
    </row>
    <row r="51" spans="1:8" x14ac:dyDescent="0.2">
      <c r="A51" s="22" t="s">
        <v>15</v>
      </c>
      <c r="B51" s="48">
        <f>SUM(B48:B50)</f>
        <v>505</v>
      </c>
      <c r="C51" s="49">
        <f>SUM(C48:C50)</f>
        <v>12.87</v>
      </c>
      <c r="D51" s="49">
        <f>SUM(D48:D50)</f>
        <v>20.22</v>
      </c>
      <c r="E51" s="49">
        <f>SUM(E48:E50)</f>
        <v>42.5</v>
      </c>
      <c r="F51" s="49">
        <f>SUM(F48:F50)</f>
        <v>398.7</v>
      </c>
      <c r="G51" s="48"/>
      <c r="H51" s="6"/>
    </row>
    <row r="52" spans="1:8" ht="12.75" x14ac:dyDescent="0.2">
      <c r="A52" s="54" t="s">
        <v>38</v>
      </c>
      <c r="B52" s="54"/>
      <c r="C52" s="54"/>
      <c r="D52" s="54"/>
      <c r="E52" s="54"/>
      <c r="F52" s="54"/>
      <c r="G52" s="54"/>
      <c r="H52" s="54"/>
    </row>
    <row r="53" spans="1:8" x14ac:dyDescent="0.2">
      <c r="A53" s="53" t="s">
        <v>1</v>
      </c>
      <c r="B53" s="53"/>
      <c r="C53" s="53"/>
      <c r="D53" s="53"/>
      <c r="E53" s="53"/>
      <c r="F53" s="53"/>
      <c r="G53" s="53"/>
      <c r="H53" s="53"/>
    </row>
    <row r="54" spans="1:8" x14ac:dyDescent="0.2">
      <c r="A54" s="51" t="s">
        <v>2</v>
      </c>
      <c r="B54" s="53" t="s">
        <v>3</v>
      </c>
      <c r="C54" s="53"/>
      <c r="D54" s="53"/>
      <c r="E54" s="53"/>
      <c r="F54" s="53"/>
      <c r="G54" s="51" t="s">
        <v>4</v>
      </c>
      <c r="H54" s="51" t="s">
        <v>5</v>
      </c>
    </row>
    <row r="55" spans="1:8" ht="13.5" customHeight="1" x14ac:dyDescent="0.2">
      <c r="A55" s="51"/>
      <c r="B55" s="48" t="s">
        <v>6</v>
      </c>
      <c r="C55" s="48" t="s">
        <v>7</v>
      </c>
      <c r="D55" s="48" t="s">
        <v>8</v>
      </c>
      <c r="E55" s="48" t="s">
        <v>9</v>
      </c>
      <c r="F55" s="48" t="s">
        <v>10</v>
      </c>
      <c r="G55" s="51"/>
      <c r="H55" s="51"/>
    </row>
    <row r="56" spans="1:8" x14ac:dyDescent="0.2">
      <c r="A56" s="51" t="s">
        <v>11</v>
      </c>
      <c r="B56" s="51"/>
      <c r="C56" s="52"/>
      <c r="D56" s="52"/>
      <c r="E56" s="52"/>
      <c r="F56" s="52"/>
      <c r="G56" s="51"/>
      <c r="H56" s="51"/>
    </row>
    <row r="57" spans="1:8" x14ac:dyDescent="0.2">
      <c r="A57" s="6" t="s">
        <v>107</v>
      </c>
      <c r="B57" s="3">
        <v>250</v>
      </c>
      <c r="C57" s="10">
        <v>7.15</v>
      </c>
      <c r="D57" s="10">
        <v>10.33</v>
      </c>
      <c r="E57" s="10">
        <v>41.5</v>
      </c>
      <c r="F57" s="10">
        <v>287.2</v>
      </c>
      <c r="G57" s="1" t="s">
        <v>108</v>
      </c>
      <c r="H57" s="14" t="s">
        <v>80</v>
      </c>
    </row>
    <row r="58" spans="1:8" x14ac:dyDescent="0.2">
      <c r="A58" s="6" t="s">
        <v>51</v>
      </c>
      <c r="B58" s="4">
        <v>30</v>
      </c>
      <c r="C58" s="33">
        <f>4.64/20*30</f>
        <v>6.9599999999999991</v>
      </c>
      <c r="D58" s="33">
        <f>5.9/20*30</f>
        <v>8.8500000000000014</v>
      </c>
      <c r="E58" s="33">
        <v>0</v>
      </c>
      <c r="F58" s="33">
        <f>72/20*30</f>
        <v>108</v>
      </c>
      <c r="G58" s="5" t="s">
        <v>52</v>
      </c>
      <c r="H58" s="6" t="s">
        <v>53</v>
      </c>
    </row>
    <row r="59" spans="1:8" x14ac:dyDescent="0.2">
      <c r="A59" s="28" t="s">
        <v>22</v>
      </c>
      <c r="B59" s="5">
        <v>222</v>
      </c>
      <c r="C59" s="4">
        <v>0.13</v>
      </c>
      <c r="D59" s="4">
        <v>0.02</v>
      </c>
      <c r="E59" s="4">
        <v>15.2</v>
      </c>
      <c r="F59" s="4">
        <v>62</v>
      </c>
      <c r="G59" s="4" t="s">
        <v>23</v>
      </c>
      <c r="H59" s="19" t="s">
        <v>24</v>
      </c>
    </row>
    <row r="60" spans="1:8" x14ac:dyDescent="0.2">
      <c r="A60" s="22" t="s">
        <v>15</v>
      </c>
      <c r="B60" s="48">
        <f>SUM(B57:B59)</f>
        <v>502</v>
      </c>
      <c r="C60" s="48">
        <f>SUM(C57:C59)</f>
        <v>14.24</v>
      </c>
      <c r="D60" s="48">
        <f>SUM(D57:D59)</f>
        <v>19.2</v>
      </c>
      <c r="E60" s="48">
        <f>SUM(E57:E59)</f>
        <v>56.7</v>
      </c>
      <c r="F60" s="48">
        <f>SUM(F57:F59)</f>
        <v>457.2</v>
      </c>
      <c r="G60" s="48"/>
      <c r="H60" s="6"/>
    </row>
    <row r="61" spans="1:8" x14ac:dyDescent="0.2">
      <c r="A61" s="53" t="s">
        <v>18</v>
      </c>
      <c r="B61" s="53"/>
      <c r="C61" s="53"/>
      <c r="D61" s="53"/>
      <c r="E61" s="53"/>
      <c r="F61" s="53"/>
      <c r="G61" s="53"/>
      <c r="H61" s="53"/>
    </row>
    <row r="62" spans="1:8" x14ac:dyDescent="0.2">
      <c r="A62" s="51" t="s">
        <v>2</v>
      </c>
      <c r="B62" s="53" t="s">
        <v>3</v>
      </c>
      <c r="C62" s="53"/>
      <c r="D62" s="53"/>
      <c r="E62" s="53"/>
      <c r="F62" s="53"/>
      <c r="G62" s="51" t="s">
        <v>4</v>
      </c>
      <c r="H62" s="51" t="s">
        <v>5</v>
      </c>
    </row>
    <row r="63" spans="1:8" ht="14.25" customHeight="1" x14ac:dyDescent="0.2">
      <c r="A63" s="51"/>
      <c r="B63" s="48" t="s">
        <v>6</v>
      </c>
      <c r="C63" s="48" t="s">
        <v>7</v>
      </c>
      <c r="D63" s="48" t="s">
        <v>8</v>
      </c>
      <c r="E63" s="48" t="s">
        <v>9</v>
      </c>
      <c r="F63" s="48" t="s">
        <v>10</v>
      </c>
      <c r="G63" s="51"/>
      <c r="H63" s="51"/>
    </row>
    <row r="64" spans="1:8" x14ac:dyDescent="0.2">
      <c r="A64" s="51" t="s">
        <v>11</v>
      </c>
      <c r="B64" s="51"/>
      <c r="C64" s="52"/>
      <c r="D64" s="52"/>
      <c r="E64" s="52"/>
      <c r="F64" s="52"/>
      <c r="G64" s="51"/>
      <c r="H64" s="51"/>
    </row>
    <row r="65" spans="1:8" s="18" customFormat="1" ht="12" customHeight="1" x14ac:dyDescent="0.2">
      <c r="A65" s="16" t="s">
        <v>123</v>
      </c>
      <c r="B65" s="7">
        <v>90</v>
      </c>
      <c r="C65" s="10">
        <v>20</v>
      </c>
      <c r="D65" s="10">
        <v>6.2</v>
      </c>
      <c r="E65" s="10">
        <v>5.31</v>
      </c>
      <c r="F65" s="10">
        <v>157.1</v>
      </c>
      <c r="G65" s="8" t="s">
        <v>124</v>
      </c>
      <c r="H65" s="9" t="s">
        <v>40</v>
      </c>
    </row>
    <row r="66" spans="1:8" s="50" customFormat="1" ht="23.25" customHeight="1" x14ac:dyDescent="0.2">
      <c r="A66" s="6" t="s">
        <v>87</v>
      </c>
      <c r="B66" s="4">
        <v>150</v>
      </c>
      <c r="C66" s="32">
        <v>3.65</v>
      </c>
      <c r="D66" s="32">
        <v>5.37</v>
      </c>
      <c r="E66" s="32">
        <v>36.68</v>
      </c>
      <c r="F66" s="32">
        <v>209.7</v>
      </c>
      <c r="G66" s="4" t="s">
        <v>57</v>
      </c>
      <c r="H66" s="6" t="s">
        <v>30</v>
      </c>
    </row>
    <row r="67" spans="1:8" ht="22.5" customHeight="1" x14ac:dyDescent="0.2">
      <c r="A67" s="19" t="s">
        <v>68</v>
      </c>
      <c r="B67" s="3">
        <v>60</v>
      </c>
      <c r="C67" s="10">
        <v>0.42</v>
      </c>
      <c r="D67" s="10">
        <v>0.06</v>
      </c>
      <c r="E67" s="10">
        <v>1.1399999999999999</v>
      </c>
      <c r="F67" s="10">
        <v>7.2</v>
      </c>
      <c r="G67" s="1" t="s">
        <v>69</v>
      </c>
      <c r="H67" s="2" t="s">
        <v>29</v>
      </c>
    </row>
    <row r="68" spans="1:8" x14ac:dyDescent="0.2">
      <c r="A68" s="2" t="s">
        <v>12</v>
      </c>
      <c r="B68" s="4">
        <v>215</v>
      </c>
      <c r="C68" s="35">
        <v>7.0000000000000007E-2</v>
      </c>
      <c r="D68" s="35">
        <v>0.02</v>
      </c>
      <c r="E68" s="35">
        <v>15</v>
      </c>
      <c r="F68" s="35">
        <v>60</v>
      </c>
      <c r="G68" s="4" t="s">
        <v>13</v>
      </c>
      <c r="H68" s="6" t="s">
        <v>14</v>
      </c>
    </row>
    <row r="69" spans="1:8" x14ac:dyDescent="0.2">
      <c r="A69" s="22" t="s">
        <v>15</v>
      </c>
      <c r="B69" s="48">
        <f>SUM(B65:B68)</f>
        <v>515</v>
      </c>
      <c r="C69" s="49">
        <f>SUM(C65:C68)</f>
        <v>24.14</v>
      </c>
      <c r="D69" s="49">
        <f>SUM(D65:D68)</f>
        <v>11.65</v>
      </c>
      <c r="E69" s="49">
        <f>SUM(E65:E68)</f>
        <v>58.13</v>
      </c>
      <c r="F69" s="49">
        <f>SUM(F65:F68)</f>
        <v>433.99999999999994</v>
      </c>
      <c r="G69" s="48"/>
      <c r="H69" s="6"/>
    </row>
    <row r="70" spans="1:8" x14ac:dyDescent="0.2">
      <c r="A70" s="53" t="s">
        <v>26</v>
      </c>
      <c r="B70" s="53"/>
      <c r="C70" s="53"/>
      <c r="D70" s="53"/>
      <c r="E70" s="53"/>
      <c r="F70" s="53"/>
      <c r="G70" s="53"/>
      <c r="H70" s="53"/>
    </row>
    <row r="71" spans="1:8" x14ac:dyDescent="0.2">
      <c r="A71" s="51" t="s">
        <v>2</v>
      </c>
      <c r="B71" s="53" t="s">
        <v>3</v>
      </c>
      <c r="C71" s="53"/>
      <c r="D71" s="53"/>
      <c r="E71" s="53"/>
      <c r="F71" s="53"/>
      <c r="G71" s="51" t="s">
        <v>4</v>
      </c>
      <c r="H71" s="51" t="s">
        <v>5</v>
      </c>
    </row>
    <row r="72" spans="1:8" ht="12" customHeight="1" x14ac:dyDescent="0.2">
      <c r="A72" s="51"/>
      <c r="B72" s="48" t="s">
        <v>6</v>
      </c>
      <c r="C72" s="48" t="s">
        <v>7</v>
      </c>
      <c r="D72" s="48" t="s">
        <v>8</v>
      </c>
      <c r="E72" s="48" t="s">
        <v>9</v>
      </c>
      <c r="F72" s="48" t="s">
        <v>10</v>
      </c>
      <c r="G72" s="51"/>
      <c r="H72" s="51"/>
    </row>
    <row r="73" spans="1:8" x14ac:dyDescent="0.2">
      <c r="A73" s="51" t="s">
        <v>11</v>
      </c>
      <c r="B73" s="51"/>
      <c r="C73" s="52"/>
      <c r="D73" s="52"/>
      <c r="E73" s="52"/>
      <c r="F73" s="52"/>
      <c r="G73" s="51"/>
      <c r="H73" s="51"/>
    </row>
    <row r="74" spans="1:8" x14ac:dyDescent="0.2">
      <c r="A74" s="6" t="s">
        <v>81</v>
      </c>
      <c r="B74" s="23">
        <v>100</v>
      </c>
      <c r="C74" s="10">
        <v>16.309999999999999</v>
      </c>
      <c r="D74" s="10">
        <v>9.5399999999999991</v>
      </c>
      <c r="E74" s="10">
        <v>12.3</v>
      </c>
      <c r="F74" s="10">
        <v>200.8</v>
      </c>
      <c r="G74" s="27" t="s">
        <v>166</v>
      </c>
      <c r="H74" s="2" t="s">
        <v>37</v>
      </c>
    </row>
    <row r="75" spans="1:8" ht="11.25" customHeight="1" x14ac:dyDescent="0.2">
      <c r="A75" s="2" t="s">
        <v>54</v>
      </c>
      <c r="B75" s="4">
        <v>180</v>
      </c>
      <c r="C75" s="32">
        <v>3.67</v>
      </c>
      <c r="D75" s="32">
        <v>5.76</v>
      </c>
      <c r="E75" s="32">
        <v>24.53</v>
      </c>
      <c r="F75" s="32">
        <v>164.7</v>
      </c>
      <c r="G75" s="4" t="s">
        <v>55</v>
      </c>
      <c r="H75" s="2" t="s">
        <v>16</v>
      </c>
    </row>
    <row r="76" spans="1:8" ht="12" customHeight="1" x14ac:dyDescent="0.2">
      <c r="A76" s="28" t="s">
        <v>22</v>
      </c>
      <c r="B76" s="5">
        <v>222</v>
      </c>
      <c r="C76" s="4">
        <v>0.13</v>
      </c>
      <c r="D76" s="4">
        <v>0.02</v>
      </c>
      <c r="E76" s="4">
        <v>15.2</v>
      </c>
      <c r="F76" s="4">
        <v>62</v>
      </c>
      <c r="G76" s="4" t="s">
        <v>23</v>
      </c>
      <c r="H76" s="19" t="s">
        <v>24</v>
      </c>
    </row>
    <row r="77" spans="1:8" x14ac:dyDescent="0.2">
      <c r="A77" s="22" t="s">
        <v>15</v>
      </c>
      <c r="B77" s="48">
        <f>SUM(B74:B76)</f>
        <v>502</v>
      </c>
      <c r="C77" s="48">
        <f>SUM(C74:C76)</f>
        <v>20.109999999999996</v>
      </c>
      <c r="D77" s="48">
        <f>SUM(D74:D76)</f>
        <v>15.319999999999999</v>
      </c>
      <c r="E77" s="48">
        <f>SUM(E74:E76)</f>
        <v>52.03</v>
      </c>
      <c r="F77" s="48">
        <f>SUM(F74:F76)</f>
        <v>427.5</v>
      </c>
      <c r="G77" s="48"/>
      <c r="H77" s="6"/>
    </row>
    <row r="78" spans="1:8" x14ac:dyDescent="0.2">
      <c r="A78" s="53" t="s">
        <v>31</v>
      </c>
      <c r="B78" s="53"/>
      <c r="C78" s="53"/>
      <c r="D78" s="53"/>
      <c r="E78" s="53"/>
      <c r="F78" s="53"/>
      <c r="G78" s="53"/>
      <c r="H78" s="53"/>
    </row>
    <row r="79" spans="1:8" x14ac:dyDescent="0.2">
      <c r="A79" s="51" t="s">
        <v>2</v>
      </c>
      <c r="B79" s="53" t="s">
        <v>3</v>
      </c>
      <c r="C79" s="53"/>
      <c r="D79" s="53"/>
      <c r="E79" s="53"/>
      <c r="F79" s="53"/>
      <c r="G79" s="51" t="s">
        <v>4</v>
      </c>
      <c r="H79" s="51" t="s">
        <v>5</v>
      </c>
    </row>
    <row r="80" spans="1:8" ht="12.75" customHeight="1" x14ac:dyDescent="0.2">
      <c r="A80" s="51"/>
      <c r="B80" s="48" t="s">
        <v>6</v>
      </c>
      <c r="C80" s="48" t="s">
        <v>7</v>
      </c>
      <c r="D80" s="48" t="s">
        <v>8</v>
      </c>
      <c r="E80" s="48" t="s">
        <v>9</v>
      </c>
      <c r="F80" s="48" t="s">
        <v>10</v>
      </c>
      <c r="G80" s="51"/>
      <c r="H80" s="51"/>
    </row>
    <row r="81" spans="1:8" x14ac:dyDescent="0.2">
      <c r="A81" s="51" t="s">
        <v>11</v>
      </c>
      <c r="B81" s="51"/>
      <c r="C81" s="52"/>
      <c r="D81" s="52"/>
      <c r="E81" s="52"/>
      <c r="F81" s="52"/>
      <c r="G81" s="51"/>
      <c r="H81" s="51"/>
    </row>
    <row r="82" spans="1:8" ht="21.75" customHeight="1" x14ac:dyDescent="0.2">
      <c r="A82" s="6" t="s">
        <v>167</v>
      </c>
      <c r="B82" s="3">
        <v>150</v>
      </c>
      <c r="C82" s="24">
        <v>19.66</v>
      </c>
      <c r="D82" s="24">
        <v>11.22</v>
      </c>
      <c r="E82" s="24">
        <v>38.799999999999997</v>
      </c>
      <c r="F82" s="24">
        <v>336.5</v>
      </c>
      <c r="G82" s="27" t="s">
        <v>168</v>
      </c>
      <c r="H82" s="6" t="s">
        <v>61</v>
      </c>
    </row>
    <row r="83" spans="1:8" x14ac:dyDescent="0.2">
      <c r="A83" s="6" t="s">
        <v>19</v>
      </c>
      <c r="B83" s="23">
        <v>150</v>
      </c>
      <c r="C83" s="10">
        <v>0.6</v>
      </c>
      <c r="D83" s="10">
        <v>0.6</v>
      </c>
      <c r="E83" s="10">
        <v>14.7</v>
      </c>
      <c r="F83" s="10">
        <v>70.5</v>
      </c>
      <c r="G83" s="27" t="s">
        <v>20</v>
      </c>
      <c r="H83" s="6" t="s">
        <v>21</v>
      </c>
    </row>
    <row r="84" spans="1:8" x14ac:dyDescent="0.2">
      <c r="A84" s="2" t="s">
        <v>12</v>
      </c>
      <c r="B84" s="4">
        <v>215</v>
      </c>
      <c r="C84" s="35">
        <v>7.0000000000000007E-2</v>
      </c>
      <c r="D84" s="35">
        <v>0.02</v>
      </c>
      <c r="E84" s="35">
        <v>15</v>
      </c>
      <c r="F84" s="35">
        <v>60</v>
      </c>
      <c r="G84" s="4" t="s">
        <v>13</v>
      </c>
      <c r="H84" s="6" t="s">
        <v>14</v>
      </c>
    </row>
    <row r="85" spans="1:8" x14ac:dyDescent="0.2">
      <c r="A85" s="22" t="s">
        <v>15</v>
      </c>
      <c r="B85" s="48">
        <f>SUM(B82:B84)</f>
        <v>515</v>
      </c>
      <c r="C85" s="48">
        <f>SUM(C82:C84)</f>
        <v>20.330000000000002</v>
      </c>
      <c r="D85" s="48">
        <f>SUM(D82:D84)</f>
        <v>11.84</v>
      </c>
      <c r="E85" s="48">
        <f>SUM(E82:E84)</f>
        <v>68.5</v>
      </c>
      <c r="F85" s="48">
        <f>SUM(F82:F84)</f>
        <v>467</v>
      </c>
      <c r="G85" s="48"/>
      <c r="H85" s="6"/>
    </row>
    <row r="86" spans="1:8" x14ac:dyDescent="0.2">
      <c r="A86" s="53" t="s">
        <v>33</v>
      </c>
      <c r="B86" s="53"/>
      <c r="C86" s="53"/>
      <c r="D86" s="53"/>
      <c r="E86" s="53"/>
      <c r="F86" s="53"/>
      <c r="G86" s="53"/>
      <c r="H86" s="53"/>
    </row>
    <row r="87" spans="1:8" x14ac:dyDescent="0.2">
      <c r="A87" s="51" t="s">
        <v>2</v>
      </c>
      <c r="B87" s="53" t="s">
        <v>3</v>
      </c>
      <c r="C87" s="53"/>
      <c r="D87" s="53"/>
      <c r="E87" s="53"/>
      <c r="F87" s="53"/>
      <c r="G87" s="51" t="s">
        <v>4</v>
      </c>
      <c r="H87" s="51" t="s">
        <v>5</v>
      </c>
    </row>
    <row r="88" spans="1:8" ht="11.25" customHeight="1" x14ac:dyDescent="0.2">
      <c r="A88" s="51"/>
      <c r="B88" s="48" t="s">
        <v>6</v>
      </c>
      <c r="C88" s="48" t="s">
        <v>7</v>
      </c>
      <c r="D88" s="48" t="s">
        <v>8</v>
      </c>
      <c r="E88" s="48" t="s">
        <v>9</v>
      </c>
      <c r="F88" s="48" t="s">
        <v>10</v>
      </c>
      <c r="G88" s="51"/>
      <c r="H88" s="51"/>
    </row>
    <row r="89" spans="1:8" x14ac:dyDescent="0.2">
      <c r="A89" s="51" t="s">
        <v>11</v>
      </c>
      <c r="B89" s="51"/>
      <c r="C89" s="52"/>
      <c r="D89" s="52"/>
      <c r="E89" s="52"/>
      <c r="F89" s="52"/>
      <c r="G89" s="51"/>
      <c r="H89" s="51"/>
    </row>
    <row r="90" spans="1:8" x14ac:dyDescent="0.2">
      <c r="A90" s="16" t="s">
        <v>82</v>
      </c>
      <c r="B90" s="7">
        <v>90</v>
      </c>
      <c r="C90" s="10">
        <v>10.199999999999999</v>
      </c>
      <c r="D90" s="10">
        <v>17.55</v>
      </c>
      <c r="E90" s="10">
        <v>2.61</v>
      </c>
      <c r="F90" s="10">
        <v>207.63</v>
      </c>
      <c r="G90" s="8" t="s">
        <v>84</v>
      </c>
      <c r="H90" s="9" t="s">
        <v>83</v>
      </c>
    </row>
    <row r="91" spans="1:8" ht="12" customHeight="1" x14ac:dyDescent="0.2">
      <c r="A91" s="19" t="s">
        <v>58</v>
      </c>
      <c r="B91" s="5">
        <v>180</v>
      </c>
      <c r="C91" s="25">
        <v>10.32</v>
      </c>
      <c r="D91" s="25">
        <v>7.31</v>
      </c>
      <c r="E91" s="25">
        <v>46.37</v>
      </c>
      <c r="F91" s="25">
        <v>292.5</v>
      </c>
      <c r="G91" s="4" t="s">
        <v>59</v>
      </c>
      <c r="H91" s="2" t="s">
        <v>32</v>
      </c>
    </row>
    <row r="92" spans="1:8" ht="24" customHeight="1" x14ac:dyDescent="0.2">
      <c r="A92" s="19" t="s">
        <v>27</v>
      </c>
      <c r="B92" s="5">
        <v>30</v>
      </c>
      <c r="C92" s="33">
        <v>0.33</v>
      </c>
      <c r="D92" s="33">
        <v>0.06</v>
      </c>
      <c r="E92" s="33">
        <v>1.1399999999999999</v>
      </c>
      <c r="F92" s="33">
        <v>6.6</v>
      </c>
      <c r="G92" s="5" t="s">
        <v>28</v>
      </c>
      <c r="H92" s="2" t="s">
        <v>29</v>
      </c>
    </row>
    <row r="93" spans="1:8" x14ac:dyDescent="0.2">
      <c r="A93" s="2" t="s">
        <v>12</v>
      </c>
      <c r="B93" s="4">
        <v>215</v>
      </c>
      <c r="C93" s="35">
        <v>7.0000000000000007E-2</v>
      </c>
      <c r="D93" s="35">
        <v>0.02</v>
      </c>
      <c r="E93" s="35">
        <v>15</v>
      </c>
      <c r="F93" s="35">
        <v>60</v>
      </c>
      <c r="G93" s="4" t="s">
        <v>13</v>
      </c>
      <c r="H93" s="6" t="s">
        <v>14</v>
      </c>
    </row>
    <row r="94" spans="1:8" x14ac:dyDescent="0.2">
      <c r="A94" s="22" t="s">
        <v>15</v>
      </c>
      <c r="B94" s="48">
        <f>SUM(B90:B93)</f>
        <v>515</v>
      </c>
      <c r="C94" s="49">
        <f>SUM(C90:C93)</f>
        <v>20.919999999999998</v>
      </c>
      <c r="D94" s="49">
        <f>SUM(D90:D93)</f>
        <v>24.939999999999998</v>
      </c>
      <c r="E94" s="49">
        <f>SUM(E90:E93)</f>
        <v>65.12</v>
      </c>
      <c r="F94" s="49">
        <f>SUM(F90:F93)</f>
        <v>566.73</v>
      </c>
      <c r="G94" s="48"/>
      <c r="H94" s="6"/>
    </row>
    <row r="95" spans="1:8" x14ac:dyDescent="0.2">
      <c r="A95" s="53" t="s">
        <v>99</v>
      </c>
      <c r="B95" s="53"/>
      <c r="C95" s="53"/>
      <c r="D95" s="53"/>
      <c r="E95" s="53"/>
      <c r="F95" s="53"/>
      <c r="G95" s="53"/>
      <c r="H95" s="53"/>
    </row>
    <row r="96" spans="1:8" x14ac:dyDescent="0.2">
      <c r="A96" s="51" t="s">
        <v>2</v>
      </c>
      <c r="B96" s="53" t="s">
        <v>3</v>
      </c>
      <c r="C96" s="53"/>
      <c r="D96" s="53"/>
      <c r="E96" s="53"/>
      <c r="F96" s="53"/>
      <c r="G96" s="51" t="s">
        <v>4</v>
      </c>
      <c r="H96" s="51" t="s">
        <v>5</v>
      </c>
    </row>
    <row r="97" spans="1:8" ht="11.25" customHeight="1" x14ac:dyDescent="0.2">
      <c r="A97" s="51"/>
      <c r="B97" s="48" t="s">
        <v>6</v>
      </c>
      <c r="C97" s="48" t="s">
        <v>7</v>
      </c>
      <c r="D97" s="48" t="s">
        <v>8</v>
      </c>
      <c r="E97" s="48" t="s">
        <v>9</v>
      </c>
      <c r="F97" s="48" t="s">
        <v>10</v>
      </c>
      <c r="G97" s="51"/>
      <c r="H97" s="51"/>
    </row>
    <row r="98" spans="1:8" x14ac:dyDescent="0.2">
      <c r="A98" s="51" t="s">
        <v>11</v>
      </c>
      <c r="B98" s="51"/>
      <c r="C98" s="51"/>
      <c r="D98" s="51"/>
      <c r="E98" s="51"/>
      <c r="F98" s="51"/>
      <c r="G98" s="51"/>
      <c r="H98" s="51"/>
    </row>
    <row r="99" spans="1:8" x14ac:dyDescent="0.2">
      <c r="A99" s="39" t="s">
        <v>100</v>
      </c>
      <c r="B99" s="33">
        <v>250</v>
      </c>
      <c r="C99" s="33">
        <v>8.4</v>
      </c>
      <c r="D99" s="33">
        <v>11.02</v>
      </c>
      <c r="E99" s="33">
        <v>60.85</v>
      </c>
      <c r="F99" s="33">
        <v>366.1</v>
      </c>
      <c r="G99" s="5" t="s">
        <v>49</v>
      </c>
      <c r="H99" s="14" t="s">
        <v>165</v>
      </c>
    </row>
    <row r="100" spans="1:8" x14ac:dyDescent="0.2">
      <c r="A100" s="6" t="s">
        <v>51</v>
      </c>
      <c r="B100" s="4">
        <v>30</v>
      </c>
      <c r="C100" s="33">
        <f>4.64/20*30</f>
        <v>6.9599999999999991</v>
      </c>
      <c r="D100" s="33">
        <f>5.9/20*30</f>
        <v>8.8500000000000014</v>
      </c>
      <c r="E100" s="33">
        <v>0</v>
      </c>
      <c r="F100" s="33">
        <f>72/20*30</f>
        <v>108</v>
      </c>
      <c r="G100" s="5" t="s">
        <v>52</v>
      </c>
      <c r="H100" s="6" t="s">
        <v>53</v>
      </c>
    </row>
    <row r="101" spans="1:8" x14ac:dyDescent="0.2">
      <c r="A101" s="28" t="s">
        <v>22</v>
      </c>
      <c r="B101" s="5">
        <v>222</v>
      </c>
      <c r="C101" s="4">
        <v>0.13</v>
      </c>
      <c r="D101" s="4">
        <v>0.02</v>
      </c>
      <c r="E101" s="4">
        <v>15.2</v>
      </c>
      <c r="F101" s="4">
        <v>62</v>
      </c>
      <c r="G101" s="4" t="s">
        <v>23</v>
      </c>
      <c r="H101" s="19" t="s">
        <v>24</v>
      </c>
    </row>
    <row r="102" spans="1:8" x14ac:dyDescent="0.2">
      <c r="A102" s="22" t="s">
        <v>15</v>
      </c>
      <c r="B102" s="48">
        <f>SUM(B99:B101)</f>
        <v>502</v>
      </c>
      <c r="C102" s="49">
        <f>SUM(C99:C101)</f>
        <v>15.49</v>
      </c>
      <c r="D102" s="49">
        <f>SUM(D99:D101)</f>
        <v>19.89</v>
      </c>
      <c r="E102" s="49">
        <f>SUM(E99:E101)</f>
        <v>76.05</v>
      </c>
      <c r="F102" s="49">
        <f>SUM(F99:F101)</f>
        <v>536.1</v>
      </c>
      <c r="G102" s="48"/>
      <c r="H102" s="6"/>
    </row>
  </sheetData>
  <mergeCells count="75">
    <mergeCell ref="A27:H27"/>
    <mergeCell ref="A28:A29"/>
    <mergeCell ref="B28:F28"/>
    <mergeCell ref="G28:G29"/>
    <mergeCell ref="H28:H29"/>
    <mergeCell ref="A2:H2"/>
    <mergeCell ref="A3:H3"/>
    <mergeCell ref="A4:A5"/>
    <mergeCell ref="B4:F4"/>
    <mergeCell ref="G4:G5"/>
    <mergeCell ref="H4:H5"/>
    <mergeCell ref="A20:A21"/>
    <mergeCell ref="B20:F20"/>
    <mergeCell ref="G20:G21"/>
    <mergeCell ref="H20:H21"/>
    <mergeCell ref="A6:H6"/>
    <mergeCell ref="A11:H11"/>
    <mergeCell ref="A64:H64"/>
    <mergeCell ref="A1:H1"/>
    <mergeCell ref="A53:H53"/>
    <mergeCell ref="A47:H47"/>
    <mergeCell ref="A44:H44"/>
    <mergeCell ref="A45:A46"/>
    <mergeCell ref="B45:F45"/>
    <mergeCell ref="G45:G46"/>
    <mergeCell ref="H45:H46"/>
    <mergeCell ref="A22:H22"/>
    <mergeCell ref="A12:A13"/>
    <mergeCell ref="B12:F12"/>
    <mergeCell ref="G12:G13"/>
    <mergeCell ref="H12:H13"/>
    <mergeCell ref="A14:H14"/>
    <mergeCell ref="A19:H19"/>
    <mergeCell ref="A81:H81"/>
    <mergeCell ref="A73:H73"/>
    <mergeCell ref="A78:H78"/>
    <mergeCell ref="A79:A80"/>
    <mergeCell ref="B79:F79"/>
    <mergeCell ref="G79:G80"/>
    <mergeCell ref="H79:H80"/>
    <mergeCell ref="A89:H89"/>
    <mergeCell ref="A86:H86"/>
    <mergeCell ref="A87:A88"/>
    <mergeCell ref="B87:F87"/>
    <mergeCell ref="G87:G88"/>
    <mergeCell ref="H87:H88"/>
    <mergeCell ref="A98:H98"/>
    <mergeCell ref="A95:H95"/>
    <mergeCell ref="A96:A97"/>
    <mergeCell ref="B96:F96"/>
    <mergeCell ref="G96:G97"/>
    <mergeCell ref="H96:H97"/>
    <mergeCell ref="A30:H30"/>
    <mergeCell ref="A36:H36"/>
    <mergeCell ref="A37:A38"/>
    <mergeCell ref="B37:F37"/>
    <mergeCell ref="G37:G38"/>
    <mergeCell ref="H37:H38"/>
    <mergeCell ref="A39:H39"/>
    <mergeCell ref="A52:H52"/>
    <mergeCell ref="A54:A55"/>
    <mergeCell ref="B54:F54"/>
    <mergeCell ref="G54:G55"/>
    <mergeCell ref="H54:H55"/>
    <mergeCell ref="A56:H56"/>
    <mergeCell ref="A61:H61"/>
    <mergeCell ref="A62:A63"/>
    <mergeCell ref="B62:F62"/>
    <mergeCell ref="G62:G63"/>
    <mergeCell ref="H62:H63"/>
    <mergeCell ref="A70:H70"/>
    <mergeCell ref="A71:A72"/>
    <mergeCell ref="B71:F71"/>
    <mergeCell ref="G71:G72"/>
    <mergeCell ref="H71:H72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01"/>
  <sheetViews>
    <sheetView zoomScale="130" zoomScaleNormal="130" workbookViewId="0">
      <pane ySplit="1" topLeftCell="A2" activePane="bottomLeft" state="frozen"/>
      <selection pane="bottomLeft" activeCell="A66" sqref="A66:XFD66"/>
    </sheetView>
  </sheetViews>
  <sheetFormatPr defaultRowHeight="11.25" x14ac:dyDescent="0.2"/>
  <cols>
    <col min="1" max="1" width="31.42578125" style="12" customWidth="1"/>
    <col min="2" max="2" width="7.7109375" style="12" customWidth="1"/>
    <col min="3" max="3" width="8.5703125" style="12" customWidth="1"/>
    <col min="4" max="4" width="8.140625" style="12" customWidth="1"/>
    <col min="5" max="5" width="9.42578125" style="12" customWidth="1"/>
    <col min="6" max="6" width="7.7109375" style="12" customWidth="1"/>
    <col min="7" max="7" width="8.42578125" style="12" customWidth="1"/>
    <col min="8" max="8" width="17.28515625" style="12" customWidth="1"/>
    <col min="9" max="256" width="9.140625" style="12"/>
    <col min="257" max="257" width="32.7109375" style="12" customWidth="1"/>
    <col min="258" max="258" width="7.7109375" style="12" customWidth="1"/>
    <col min="259" max="259" width="8.5703125" style="12" customWidth="1"/>
    <col min="260" max="260" width="8.140625" style="12" customWidth="1"/>
    <col min="261" max="261" width="9.42578125" style="12" customWidth="1"/>
    <col min="262" max="262" width="7.7109375" style="12" customWidth="1"/>
    <col min="263" max="263" width="8.42578125" style="12" customWidth="1"/>
    <col min="264" max="264" width="17.28515625" style="12" customWidth="1"/>
    <col min="265" max="512" width="9.140625" style="12"/>
    <col min="513" max="513" width="32.7109375" style="12" customWidth="1"/>
    <col min="514" max="514" width="7.7109375" style="12" customWidth="1"/>
    <col min="515" max="515" width="8.5703125" style="12" customWidth="1"/>
    <col min="516" max="516" width="8.140625" style="12" customWidth="1"/>
    <col min="517" max="517" width="9.42578125" style="12" customWidth="1"/>
    <col min="518" max="518" width="7.7109375" style="12" customWidth="1"/>
    <col min="519" max="519" width="8.42578125" style="12" customWidth="1"/>
    <col min="520" max="520" width="17.28515625" style="12" customWidth="1"/>
    <col min="521" max="768" width="9.140625" style="12"/>
    <col min="769" max="769" width="32.7109375" style="12" customWidth="1"/>
    <col min="770" max="770" width="7.7109375" style="12" customWidth="1"/>
    <col min="771" max="771" width="8.5703125" style="12" customWidth="1"/>
    <col min="772" max="772" width="8.140625" style="12" customWidth="1"/>
    <col min="773" max="773" width="9.42578125" style="12" customWidth="1"/>
    <col min="774" max="774" width="7.7109375" style="12" customWidth="1"/>
    <col min="775" max="775" width="8.42578125" style="12" customWidth="1"/>
    <col min="776" max="776" width="17.28515625" style="12" customWidth="1"/>
    <col min="777" max="1024" width="9.140625" style="12"/>
    <col min="1025" max="1025" width="32.7109375" style="12" customWidth="1"/>
    <col min="1026" max="1026" width="7.7109375" style="12" customWidth="1"/>
    <col min="1027" max="1027" width="8.5703125" style="12" customWidth="1"/>
    <col min="1028" max="1028" width="8.140625" style="12" customWidth="1"/>
    <col min="1029" max="1029" width="9.42578125" style="12" customWidth="1"/>
    <col min="1030" max="1030" width="7.7109375" style="12" customWidth="1"/>
    <col min="1031" max="1031" width="8.42578125" style="12" customWidth="1"/>
    <col min="1032" max="1032" width="17.28515625" style="12" customWidth="1"/>
    <col min="1033" max="1280" width="9.140625" style="12"/>
    <col min="1281" max="1281" width="32.7109375" style="12" customWidth="1"/>
    <col min="1282" max="1282" width="7.7109375" style="12" customWidth="1"/>
    <col min="1283" max="1283" width="8.5703125" style="12" customWidth="1"/>
    <col min="1284" max="1284" width="8.140625" style="12" customWidth="1"/>
    <col min="1285" max="1285" width="9.42578125" style="12" customWidth="1"/>
    <col min="1286" max="1286" width="7.7109375" style="12" customWidth="1"/>
    <col min="1287" max="1287" width="8.42578125" style="12" customWidth="1"/>
    <col min="1288" max="1288" width="17.28515625" style="12" customWidth="1"/>
    <col min="1289" max="1536" width="9.140625" style="12"/>
    <col min="1537" max="1537" width="32.7109375" style="12" customWidth="1"/>
    <col min="1538" max="1538" width="7.7109375" style="12" customWidth="1"/>
    <col min="1539" max="1539" width="8.5703125" style="12" customWidth="1"/>
    <col min="1540" max="1540" width="8.140625" style="12" customWidth="1"/>
    <col min="1541" max="1541" width="9.42578125" style="12" customWidth="1"/>
    <col min="1542" max="1542" width="7.7109375" style="12" customWidth="1"/>
    <col min="1543" max="1543" width="8.42578125" style="12" customWidth="1"/>
    <col min="1544" max="1544" width="17.28515625" style="12" customWidth="1"/>
    <col min="1545" max="1792" width="9.140625" style="12"/>
    <col min="1793" max="1793" width="32.7109375" style="12" customWidth="1"/>
    <col min="1794" max="1794" width="7.7109375" style="12" customWidth="1"/>
    <col min="1795" max="1795" width="8.5703125" style="12" customWidth="1"/>
    <col min="1796" max="1796" width="8.140625" style="12" customWidth="1"/>
    <col min="1797" max="1797" width="9.42578125" style="12" customWidth="1"/>
    <col min="1798" max="1798" width="7.7109375" style="12" customWidth="1"/>
    <col min="1799" max="1799" width="8.42578125" style="12" customWidth="1"/>
    <col min="1800" max="1800" width="17.28515625" style="12" customWidth="1"/>
    <col min="1801" max="2048" width="9.140625" style="12"/>
    <col min="2049" max="2049" width="32.7109375" style="12" customWidth="1"/>
    <col min="2050" max="2050" width="7.7109375" style="12" customWidth="1"/>
    <col min="2051" max="2051" width="8.5703125" style="12" customWidth="1"/>
    <col min="2052" max="2052" width="8.140625" style="12" customWidth="1"/>
    <col min="2053" max="2053" width="9.42578125" style="12" customWidth="1"/>
    <col min="2054" max="2054" width="7.7109375" style="12" customWidth="1"/>
    <col min="2055" max="2055" width="8.42578125" style="12" customWidth="1"/>
    <col min="2056" max="2056" width="17.28515625" style="12" customWidth="1"/>
    <col min="2057" max="2304" width="9.140625" style="12"/>
    <col min="2305" max="2305" width="32.7109375" style="12" customWidth="1"/>
    <col min="2306" max="2306" width="7.7109375" style="12" customWidth="1"/>
    <col min="2307" max="2307" width="8.5703125" style="12" customWidth="1"/>
    <col min="2308" max="2308" width="8.140625" style="12" customWidth="1"/>
    <col min="2309" max="2309" width="9.42578125" style="12" customWidth="1"/>
    <col min="2310" max="2310" width="7.7109375" style="12" customWidth="1"/>
    <col min="2311" max="2311" width="8.42578125" style="12" customWidth="1"/>
    <col min="2312" max="2312" width="17.28515625" style="12" customWidth="1"/>
    <col min="2313" max="2560" width="9.140625" style="12"/>
    <col min="2561" max="2561" width="32.7109375" style="12" customWidth="1"/>
    <col min="2562" max="2562" width="7.7109375" style="12" customWidth="1"/>
    <col min="2563" max="2563" width="8.5703125" style="12" customWidth="1"/>
    <col min="2564" max="2564" width="8.140625" style="12" customWidth="1"/>
    <col min="2565" max="2565" width="9.42578125" style="12" customWidth="1"/>
    <col min="2566" max="2566" width="7.7109375" style="12" customWidth="1"/>
    <col min="2567" max="2567" width="8.42578125" style="12" customWidth="1"/>
    <col min="2568" max="2568" width="17.28515625" style="12" customWidth="1"/>
    <col min="2569" max="2816" width="9.140625" style="12"/>
    <col min="2817" max="2817" width="32.7109375" style="12" customWidth="1"/>
    <col min="2818" max="2818" width="7.7109375" style="12" customWidth="1"/>
    <col min="2819" max="2819" width="8.5703125" style="12" customWidth="1"/>
    <col min="2820" max="2820" width="8.140625" style="12" customWidth="1"/>
    <col min="2821" max="2821" width="9.42578125" style="12" customWidth="1"/>
    <col min="2822" max="2822" width="7.7109375" style="12" customWidth="1"/>
    <col min="2823" max="2823" width="8.42578125" style="12" customWidth="1"/>
    <col min="2824" max="2824" width="17.28515625" style="12" customWidth="1"/>
    <col min="2825" max="3072" width="9.140625" style="12"/>
    <col min="3073" max="3073" width="32.7109375" style="12" customWidth="1"/>
    <col min="3074" max="3074" width="7.7109375" style="12" customWidth="1"/>
    <col min="3075" max="3075" width="8.5703125" style="12" customWidth="1"/>
    <col min="3076" max="3076" width="8.140625" style="12" customWidth="1"/>
    <col min="3077" max="3077" width="9.42578125" style="12" customWidth="1"/>
    <col min="3078" max="3078" width="7.7109375" style="12" customWidth="1"/>
    <col min="3079" max="3079" width="8.42578125" style="12" customWidth="1"/>
    <col min="3080" max="3080" width="17.28515625" style="12" customWidth="1"/>
    <col min="3081" max="3328" width="9.140625" style="12"/>
    <col min="3329" max="3329" width="32.7109375" style="12" customWidth="1"/>
    <col min="3330" max="3330" width="7.7109375" style="12" customWidth="1"/>
    <col min="3331" max="3331" width="8.5703125" style="12" customWidth="1"/>
    <col min="3332" max="3332" width="8.140625" style="12" customWidth="1"/>
    <col min="3333" max="3333" width="9.42578125" style="12" customWidth="1"/>
    <col min="3334" max="3334" width="7.7109375" style="12" customWidth="1"/>
    <col min="3335" max="3335" width="8.42578125" style="12" customWidth="1"/>
    <col min="3336" max="3336" width="17.28515625" style="12" customWidth="1"/>
    <col min="3337" max="3584" width="9.140625" style="12"/>
    <col min="3585" max="3585" width="32.7109375" style="12" customWidth="1"/>
    <col min="3586" max="3586" width="7.7109375" style="12" customWidth="1"/>
    <col min="3587" max="3587" width="8.5703125" style="12" customWidth="1"/>
    <col min="3588" max="3588" width="8.140625" style="12" customWidth="1"/>
    <col min="3589" max="3589" width="9.42578125" style="12" customWidth="1"/>
    <col min="3590" max="3590" width="7.7109375" style="12" customWidth="1"/>
    <col min="3591" max="3591" width="8.42578125" style="12" customWidth="1"/>
    <col min="3592" max="3592" width="17.28515625" style="12" customWidth="1"/>
    <col min="3593" max="3840" width="9.140625" style="12"/>
    <col min="3841" max="3841" width="32.7109375" style="12" customWidth="1"/>
    <col min="3842" max="3842" width="7.7109375" style="12" customWidth="1"/>
    <col min="3843" max="3843" width="8.5703125" style="12" customWidth="1"/>
    <col min="3844" max="3844" width="8.140625" style="12" customWidth="1"/>
    <col min="3845" max="3845" width="9.42578125" style="12" customWidth="1"/>
    <col min="3846" max="3846" width="7.7109375" style="12" customWidth="1"/>
    <col min="3847" max="3847" width="8.42578125" style="12" customWidth="1"/>
    <col min="3848" max="3848" width="17.28515625" style="12" customWidth="1"/>
    <col min="3849" max="4096" width="9.140625" style="12"/>
    <col min="4097" max="4097" width="32.7109375" style="12" customWidth="1"/>
    <col min="4098" max="4098" width="7.7109375" style="12" customWidth="1"/>
    <col min="4099" max="4099" width="8.5703125" style="12" customWidth="1"/>
    <col min="4100" max="4100" width="8.140625" style="12" customWidth="1"/>
    <col min="4101" max="4101" width="9.42578125" style="12" customWidth="1"/>
    <col min="4102" max="4102" width="7.7109375" style="12" customWidth="1"/>
    <col min="4103" max="4103" width="8.42578125" style="12" customWidth="1"/>
    <col min="4104" max="4104" width="17.28515625" style="12" customWidth="1"/>
    <col min="4105" max="4352" width="9.140625" style="12"/>
    <col min="4353" max="4353" width="32.7109375" style="12" customWidth="1"/>
    <col min="4354" max="4354" width="7.7109375" style="12" customWidth="1"/>
    <col min="4355" max="4355" width="8.5703125" style="12" customWidth="1"/>
    <col min="4356" max="4356" width="8.140625" style="12" customWidth="1"/>
    <col min="4357" max="4357" width="9.42578125" style="12" customWidth="1"/>
    <col min="4358" max="4358" width="7.7109375" style="12" customWidth="1"/>
    <col min="4359" max="4359" width="8.42578125" style="12" customWidth="1"/>
    <col min="4360" max="4360" width="17.28515625" style="12" customWidth="1"/>
    <col min="4361" max="4608" width="9.140625" style="12"/>
    <col min="4609" max="4609" width="32.7109375" style="12" customWidth="1"/>
    <col min="4610" max="4610" width="7.7109375" style="12" customWidth="1"/>
    <col min="4611" max="4611" width="8.5703125" style="12" customWidth="1"/>
    <col min="4612" max="4612" width="8.140625" style="12" customWidth="1"/>
    <col min="4613" max="4613" width="9.42578125" style="12" customWidth="1"/>
    <col min="4614" max="4614" width="7.7109375" style="12" customWidth="1"/>
    <col min="4615" max="4615" width="8.42578125" style="12" customWidth="1"/>
    <col min="4616" max="4616" width="17.28515625" style="12" customWidth="1"/>
    <col min="4617" max="4864" width="9.140625" style="12"/>
    <col min="4865" max="4865" width="32.7109375" style="12" customWidth="1"/>
    <col min="4866" max="4866" width="7.7109375" style="12" customWidth="1"/>
    <col min="4867" max="4867" width="8.5703125" style="12" customWidth="1"/>
    <col min="4868" max="4868" width="8.140625" style="12" customWidth="1"/>
    <col min="4869" max="4869" width="9.42578125" style="12" customWidth="1"/>
    <col min="4870" max="4870" width="7.7109375" style="12" customWidth="1"/>
    <col min="4871" max="4871" width="8.42578125" style="12" customWidth="1"/>
    <col min="4872" max="4872" width="17.28515625" style="12" customWidth="1"/>
    <col min="4873" max="5120" width="9.140625" style="12"/>
    <col min="5121" max="5121" width="32.7109375" style="12" customWidth="1"/>
    <col min="5122" max="5122" width="7.7109375" style="12" customWidth="1"/>
    <col min="5123" max="5123" width="8.5703125" style="12" customWidth="1"/>
    <col min="5124" max="5124" width="8.140625" style="12" customWidth="1"/>
    <col min="5125" max="5125" width="9.42578125" style="12" customWidth="1"/>
    <col min="5126" max="5126" width="7.7109375" style="12" customWidth="1"/>
    <col min="5127" max="5127" width="8.42578125" style="12" customWidth="1"/>
    <col min="5128" max="5128" width="17.28515625" style="12" customWidth="1"/>
    <col min="5129" max="5376" width="9.140625" style="12"/>
    <col min="5377" max="5377" width="32.7109375" style="12" customWidth="1"/>
    <col min="5378" max="5378" width="7.7109375" style="12" customWidth="1"/>
    <col min="5379" max="5379" width="8.5703125" style="12" customWidth="1"/>
    <col min="5380" max="5380" width="8.140625" style="12" customWidth="1"/>
    <col min="5381" max="5381" width="9.42578125" style="12" customWidth="1"/>
    <col min="5382" max="5382" width="7.7109375" style="12" customWidth="1"/>
    <col min="5383" max="5383" width="8.42578125" style="12" customWidth="1"/>
    <col min="5384" max="5384" width="17.28515625" style="12" customWidth="1"/>
    <col min="5385" max="5632" width="9.140625" style="12"/>
    <col min="5633" max="5633" width="32.7109375" style="12" customWidth="1"/>
    <col min="5634" max="5634" width="7.7109375" style="12" customWidth="1"/>
    <col min="5635" max="5635" width="8.5703125" style="12" customWidth="1"/>
    <col min="5636" max="5636" width="8.140625" style="12" customWidth="1"/>
    <col min="5637" max="5637" width="9.42578125" style="12" customWidth="1"/>
    <col min="5638" max="5638" width="7.7109375" style="12" customWidth="1"/>
    <col min="5639" max="5639" width="8.42578125" style="12" customWidth="1"/>
    <col min="5640" max="5640" width="17.28515625" style="12" customWidth="1"/>
    <col min="5641" max="5888" width="9.140625" style="12"/>
    <col min="5889" max="5889" width="32.7109375" style="12" customWidth="1"/>
    <col min="5890" max="5890" width="7.7109375" style="12" customWidth="1"/>
    <col min="5891" max="5891" width="8.5703125" style="12" customWidth="1"/>
    <col min="5892" max="5892" width="8.140625" style="12" customWidth="1"/>
    <col min="5893" max="5893" width="9.42578125" style="12" customWidth="1"/>
    <col min="5894" max="5894" width="7.7109375" style="12" customWidth="1"/>
    <col min="5895" max="5895" width="8.42578125" style="12" customWidth="1"/>
    <col min="5896" max="5896" width="17.28515625" style="12" customWidth="1"/>
    <col min="5897" max="6144" width="9.140625" style="12"/>
    <col min="6145" max="6145" width="32.7109375" style="12" customWidth="1"/>
    <col min="6146" max="6146" width="7.7109375" style="12" customWidth="1"/>
    <col min="6147" max="6147" width="8.5703125" style="12" customWidth="1"/>
    <col min="6148" max="6148" width="8.140625" style="12" customWidth="1"/>
    <col min="6149" max="6149" width="9.42578125" style="12" customWidth="1"/>
    <col min="6150" max="6150" width="7.7109375" style="12" customWidth="1"/>
    <col min="6151" max="6151" width="8.42578125" style="12" customWidth="1"/>
    <col min="6152" max="6152" width="17.28515625" style="12" customWidth="1"/>
    <col min="6153" max="6400" width="9.140625" style="12"/>
    <col min="6401" max="6401" width="32.7109375" style="12" customWidth="1"/>
    <col min="6402" max="6402" width="7.7109375" style="12" customWidth="1"/>
    <col min="6403" max="6403" width="8.5703125" style="12" customWidth="1"/>
    <col min="6404" max="6404" width="8.140625" style="12" customWidth="1"/>
    <col min="6405" max="6405" width="9.42578125" style="12" customWidth="1"/>
    <col min="6406" max="6406" width="7.7109375" style="12" customWidth="1"/>
    <col min="6407" max="6407" width="8.42578125" style="12" customWidth="1"/>
    <col min="6408" max="6408" width="17.28515625" style="12" customWidth="1"/>
    <col min="6409" max="6656" width="9.140625" style="12"/>
    <col min="6657" max="6657" width="32.7109375" style="12" customWidth="1"/>
    <col min="6658" max="6658" width="7.7109375" style="12" customWidth="1"/>
    <col min="6659" max="6659" width="8.5703125" style="12" customWidth="1"/>
    <col min="6660" max="6660" width="8.140625" style="12" customWidth="1"/>
    <col min="6661" max="6661" width="9.42578125" style="12" customWidth="1"/>
    <col min="6662" max="6662" width="7.7109375" style="12" customWidth="1"/>
    <col min="6663" max="6663" width="8.42578125" style="12" customWidth="1"/>
    <col min="6664" max="6664" width="17.28515625" style="12" customWidth="1"/>
    <col min="6665" max="6912" width="9.140625" style="12"/>
    <col min="6913" max="6913" width="32.7109375" style="12" customWidth="1"/>
    <col min="6914" max="6914" width="7.7109375" style="12" customWidth="1"/>
    <col min="6915" max="6915" width="8.5703125" style="12" customWidth="1"/>
    <col min="6916" max="6916" width="8.140625" style="12" customWidth="1"/>
    <col min="6917" max="6917" width="9.42578125" style="12" customWidth="1"/>
    <col min="6918" max="6918" width="7.7109375" style="12" customWidth="1"/>
    <col min="6919" max="6919" width="8.42578125" style="12" customWidth="1"/>
    <col min="6920" max="6920" width="17.28515625" style="12" customWidth="1"/>
    <col min="6921" max="7168" width="9.140625" style="12"/>
    <col min="7169" max="7169" width="32.7109375" style="12" customWidth="1"/>
    <col min="7170" max="7170" width="7.7109375" style="12" customWidth="1"/>
    <col min="7171" max="7171" width="8.5703125" style="12" customWidth="1"/>
    <col min="7172" max="7172" width="8.140625" style="12" customWidth="1"/>
    <col min="7173" max="7173" width="9.42578125" style="12" customWidth="1"/>
    <col min="7174" max="7174" width="7.7109375" style="12" customWidth="1"/>
    <col min="7175" max="7175" width="8.42578125" style="12" customWidth="1"/>
    <col min="7176" max="7176" width="17.28515625" style="12" customWidth="1"/>
    <col min="7177" max="7424" width="9.140625" style="12"/>
    <col min="7425" max="7425" width="32.7109375" style="12" customWidth="1"/>
    <col min="7426" max="7426" width="7.7109375" style="12" customWidth="1"/>
    <col min="7427" max="7427" width="8.5703125" style="12" customWidth="1"/>
    <col min="7428" max="7428" width="8.140625" style="12" customWidth="1"/>
    <col min="7429" max="7429" width="9.42578125" style="12" customWidth="1"/>
    <col min="7430" max="7430" width="7.7109375" style="12" customWidth="1"/>
    <col min="7431" max="7431" width="8.42578125" style="12" customWidth="1"/>
    <col min="7432" max="7432" width="17.28515625" style="12" customWidth="1"/>
    <col min="7433" max="7680" width="9.140625" style="12"/>
    <col min="7681" max="7681" width="32.7109375" style="12" customWidth="1"/>
    <col min="7682" max="7682" width="7.7109375" style="12" customWidth="1"/>
    <col min="7683" max="7683" width="8.5703125" style="12" customWidth="1"/>
    <col min="7684" max="7684" width="8.140625" style="12" customWidth="1"/>
    <col min="7685" max="7685" width="9.42578125" style="12" customWidth="1"/>
    <col min="7686" max="7686" width="7.7109375" style="12" customWidth="1"/>
    <col min="7687" max="7687" width="8.42578125" style="12" customWidth="1"/>
    <col min="7688" max="7688" width="17.28515625" style="12" customWidth="1"/>
    <col min="7689" max="7936" width="9.140625" style="12"/>
    <col min="7937" max="7937" width="32.7109375" style="12" customWidth="1"/>
    <col min="7938" max="7938" width="7.7109375" style="12" customWidth="1"/>
    <col min="7939" max="7939" width="8.5703125" style="12" customWidth="1"/>
    <col min="7940" max="7940" width="8.140625" style="12" customWidth="1"/>
    <col min="7941" max="7941" width="9.42578125" style="12" customWidth="1"/>
    <col min="7942" max="7942" width="7.7109375" style="12" customWidth="1"/>
    <col min="7943" max="7943" width="8.42578125" style="12" customWidth="1"/>
    <col min="7944" max="7944" width="17.28515625" style="12" customWidth="1"/>
    <col min="7945" max="8192" width="9.140625" style="12"/>
    <col min="8193" max="8193" width="32.7109375" style="12" customWidth="1"/>
    <col min="8194" max="8194" width="7.7109375" style="12" customWidth="1"/>
    <col min="8195" max="8195" width="8.5703125" style="12" customWidth="1"/>
    <col min="8196" max="8196" width="8.140625" style="12" customWidth="1"/>
    <col min="8197" max="8197" width="9.42578125" style="12" customWidth="1"/>
    <col min="8198" max="8198" width="7.7109375" style="12" customWidth="1"/>
    <col min="8199" max="8199" width="8.42578125" style="12" customWidth="1"/>
    <col min="8200" max="8200" width="17.28515625" style="12" customWidth="1"/>
    <col min="8201" max="8448" width="9.140625" style="12"/>
    <col min="8449" max="8449" width="32.7109375" style="12" customWidth="1"/>
    <col min="8450" max="8450" width="7.7109375" style="12" customWidth="1"/>
    <col min="8451" max="8451" width="8.5703125" style="12" customWidth="1"/>
    <col min="8452" max="8452" width="8.140625" style="12" customWidth="1"/>
    <col min="8453" max="8453" width="9.42578125" style="12" customWidth="1"/>
    <col min="8454" max="8454" width="7.7109375" style="12" customWidth="1"/>
    <col min="8455" max="8455" width="8.42578125" style="12" customWidth="1"/>
    <col min="8456" max="8456" width="17.28515625" style="12" customWidth="1"/>
    <col min="8457" max="8704" width="9.140625" style="12"/>
    <col min="8705" max="8705" width="32.7109375" style="12" customWidth="1"/>
    <col min="8706" max="8706" width="7.7109375" style="12" customWidth="1"/>
    <col min="8707" max="8707" width="8.5703125" style="12" customWidth="1"/>
    <col min="8708" max="8708" width="8.140625" style="12" customWidth="1"/>
    <col min="8709" max="8709" width="9.42578125" style="12" customWidth="1"/>
    <col min="8710" max="8710" width="7.7109375" style="12" customWidth="1"/>
    <col min="8711" max="8711" width="8.42578125" style="12" customWidth="1"/>
    <col min="8712" max="8712" width="17.28515625" style="12" customWidth="1"/>
    <col min="8713" max="8960" width="9.140625" style="12"/>
    <col min="8961" max="8961" width="32.7109375" style="12" customWidth="1"/>
    <col min="8962" max="8962" width="7.7109375" style="12" customWidth="1"/>
    <col min="8963" max="8963" width="8.5703125" style="12" customWidth="1"/>
    <col min="8964" max="8964" width="8.140625" style="12" customWidth="1"/>
    <col min="8965" max="8965" width="9.42578125" style="12" customWidth="1"/>
    <col min="8966" max="8966" width="7.7109375" style="12" customWidth="1"/>
    <col min="8967" max="8967" width="8.42578125" style="12" customWidth="1"/>
    <col min="8968" max="8968" width="17.28515625" style="12" customWidth="1"/>
    <col min="8969" max="9216" width="9.140625" style="12"/>
    <col min="9217" max="9217" width="32.7109375" style="12" customWidth="1"/>
    <col min="9218" max="9218" width="7.7109375" style="12" customWidth="1"/>
    <col min="9219" max="9219" width="8.5703125" style="12" customWidth="1"/>
    <col min="9220" max="9220" width="8.140625" style="12" customWidth="1"/>
    <col min="9221" max="9221" width="9.42578125" style="12" customWidth="1"/>
    <col min="9222" max="9222" width="7.7109375" style="12" customWidth="1"/>
    <col min="9223" max="9223" width="8.42578125" style="12" customWidth="1"/>
    <col min="9224" max="9224" width="17.28515625" style="12" customWidth="1"/>
    <col min="9225" max="9472" width="9.140625" style="12"/>
    <col min="9473" max="9473" width="32.7109375" style="12" customWidth="1"/>
    <col min="9474" max="9474" width="7.7109375" style="12" customWidth="1"/>
    <col min="9475" max="9475" width="8.5703125" style="12" customWidth="1"/>
    <col min="9476" max="9476" width="8.140625" style="12" customWidth="1"/>
    <col min="9477" max="9477" width="9.42578125" style="12" customWidth="1"/>
    <col min="9478" max="9478" width="7.7109375" style="12" customWidth="1"/>
    <col min="9479" max="9479" width="8.42578125" style="12" customWidth="1"/>
    <col min="9480" max="9480" width="17.28515625" style="12" customWidth="1"/>
    <col min="9481" max="9728" width="9.140625" style="12"/>
    <col min="9729" max="9729" width="32.7109375" style="12" customWidth="1"/>
    <col min="9730" max="9730" width="7.7109375" style="12" customWidth="1"/>
    <col min="9731" max="9731" width="8.5703125" style="12" customWidth="1"/>
    <col min="9732" max="9732" width="8.140625" style="12" customWidth="1"/>
    <col min="9733" max="9733" width="9.42578125" style="12" customWidth="1"/>
    <col min="9734" max="9734" width="7.7109375" style="12" customWidth="1"/>
    <col min="9735" max="9735" width="8.42578125" style="12" customWidth="1"/>
    <col min="9736" max="9736" width="17.28515625" style="12" customWidth="1"/>
    <col min="9737" max="9984" width="9.140625" style="12"/>
    <col min="9985" max="9985" width="32.7109375" style="12" customWidth="1"/>
    <col min="9986" max="9986" width="7.7109375" style="12" customWidth="1"/>
    <col min="9987" max="9987" width="8.5703125" style="12" customWidth="1"/>
    <col min="9988" max="9988" width="8.140625" style="12" customWidth="1"/>
    <col min="9989" max="9989" width="9.42578125" style="12" customWidth="1"/>
    <col min="9990" max="9990" width="7.7109375" style="12" customWidth="1"/>
    <col min="9991" max="9991" width="8.42578125" style="12" customWidth="1"/>
    <col min="9992" max="9992" width="17.28515625" style="12" customWidth="1"/>
    <col min="9993" max="10240" width="9.140625" style="12"/>
    <col min="10241" max="10241" width="32.7109375" style="12" customWidth="1"/>
    <col min="10242" max="10242" width="7.7109375" style="12" customWidth="1"/>
    <col min="10243" max="10243" width="8.5703125" style="12" customWidth="1"/>
    <col min="10244" max="10244" width="8.140625" style="12" customWidth="1"/>
    <col min="10245" max="10245" width="9.42578125" style="12" customWidth="1"/>
    <col min="10246" max="10246" width="7.7109375" style="12" customWidth="1"/>
    <col min="10247" max="10247" width="8.42578125" style="12" customWidth="1"/>
    <col min="10248" max="10248" width="17.28515625" style="12" customWidth="1"/>
    <col min="10249" max="10496" width="9.140625" style="12"/>
    <col min="10497" max="10497" width="32.7109375" style="12" customWidth="1"/>
    <col min="10498" max="10498" width="7.7109375" style="12" customWidth="1"/>
    <col min="10499" max="10499" width="8.5703125" style="12" customWidth="1"/>
    <col min="10500" max="10500" width="8.140625" style="12" customWidth="1"/>
    <col min="10501" max="10501" width="9.42578125" style="12" customWidth="1"/>
    <col min="10502" max="10502" width="7.7109375" style="12" customWidth="1"/>
    <col min="10503" max="10503" width="8.42578125" style="12" customWidth="1"/>
    <col min="10504" max="10504" width="17.28515625" style="12" customWidth="1"/>
    <col min="10505" max="10752" width="9.140625" style="12"/>
    <col min="10753" max="10753" width="32.7109375" style="12" customWidth="1"/>
    <col min="10754" max="10754" width="7.7109375" style="12" customWidth="1"/>
    <col min="10755" max="10755" width="8.5703125" style="12" customWidth="1"/>
    <col min="10756" max="10756" width="8.140625" style="12" customWidth="1"/>
    <col min="10757" max="10757" width="9.42578125" style="12" customWidth="1"/>
    <col min="10758" max="10758" width="7.7109375" style="12" customWidth="1"/>
    <col min="10759" max="10759" width="8.42578125" style="12" customWidth="1"/>
    <col min="10760" max="10760" width="17.28515625" style="12" customWidth="1"/>
    <col min="10761" max="11008" width="9.140625" style="12"/>
    <col min="11009" max="11009" width="32.7109375" style="12" customWidth="1"/>
    <col min="11010" max="11010" width="7.7109375" style="12" customWidth="1"/>
    <col min="11011" max="11011" width="8.5703125" style="12" customWidth="1"/>
    <col min="11012" max="11012" width="8.140625" style="12" customWidth="1"/>
    <col min="11013" max="11013" width="9.42578125" style="12" customWidth="1"/>
    <col min="11014" max="11014" width="7.7109375" style="12" customWidth="1"/>
    <col min="11015" max="11015" width="8.42578125" style="12" customWidth="1"/>
    <col min="11016" max="11016" width="17.28515625" style="12" customWidth="1"/>
    <col min="11017" max="11264" width="9.140625" style="12"/>
    <col min="11265" max="11265" width="32.7109375" style="12" customWidth="1"/>
    <col min="11266" max="11266" width="7.7109375" style="12" customWidth="1"/>
    <col min="11267" max="11267" width="8.5703125" style="12" customWidth="1"/>
    <col min="11268" max="11268" width="8.140625" style="12" customWidth="1"/>
    <col min="11269" max="11269" width="9.42578125" style="12" customWidth="1"/>
    <col min="11270" max="11270" width="7.7109375" style="12" customWidth="1"/>
    <col min="11271" max="11271" width="8.42578125" style="12" customWidth="1"/>
    <col min="11272" max="11272" width="17.28515625" style="12" customWidth="1"/>
    <col min="11273" max="11520" width="9.140625" style="12"/>
    <col min="11521" max="11521" width="32.7109375" style="12" customWidth="1"/>
    <col min="11522" max="11522" width="7.7109375" style="12" customWidth="1"/>
    <col min="11523" max="11523" width="8.5703125" style="12" customWidth="1"/>
    <col min="11524" max="11524" width="8.140625" style="12" customWidth="1"/>
    <col min="11525" max="11525" width="9.42578125" style="12" customWidth="1"/>
    <col min="11526" max="11526" width="7.7109375" style="12" customWidth="1"/>
    <col min="11527" max="11527" width="8.42578125" style="12" customWidth="1"/>
    <col min="11528" max="11528" width="17.28515625" style="12" customWidth="1"/>
    <col min="11529" max="11776" width="9.140625" style="12"/>
    <col min="11777" max="11777" width="32.7109375" style="12" customWidth="1"/>
    <col min="11778" max="11778" width="7.7109375" style="12" customWidth="1"/>
    <col min="11779" max="11779" width="8.5703125" style="12" customWidth="1"/>
    <col min="11780" max="11780" width="8.140625" style="12" customWidth="1"/>
    <col min="11781" max="11781" width="9.42578125" style="12" customWidth="1"/>
    <col min="11782" max="11782" width="7.7109375" style="12" customWidth="1"/>
    <col min="11783" max="11783" width="8.42578125" style="12" customWidth="1"/>
    <col min="11784" max="11784" width="17.28515625" style="12" customWidth="1"/>
    <col min="11785" max="12032" width="9.140625" style="12"/>
    <col min="12033" max="12033" width="32.7109375" style="12" customWidth="1"/>
    <col min="12034" max="12034" width="7.7109375" style="12" customWidth="1"/>
    <col min="12035" max="12035" width="8.5703125" style="12" customWidth="1"/>
    <col min="12036" max="12036" width="8.140625" style="12" customWidth="1"/>
    <col min="12037" max="12037" width="9.42578125" style="12" customWidth="1"/>
    <col min="12038" max="12038" width="7.7109375" style="12" customWidth="1"/>
    <col min="12039" max="12039" width="8.42578125" style="12" customWidth="1"/>
    <col min="12040" max="12040" width="17.28515625" style="12" customWidth="1"/>
    <col min="12041" max="12288" width="9.140625" style="12"/>
    <col min="12289" max="12289" width="32.7109375" style="12" customWidth="1"/>
    <col min="12290" max="12290" width="7.7109375" style="12" customWidth="1"/>
    <col min="12291" max="12291" width="8.5703125" style="12" customWidth="1"/>
    <col min="12292" max="12292" width="8.140625" style="12" customWidth="1"/>
    <col min="12293" max="12293" width="9.42578125" style="12" customWidth="1"/>
    <col min="12294" max="12294" width="7.7109375" style="12" customWidth="1"/>
    <col min="12295" max="12295" width="8.42578125" style="12" customWidth="1"/>
    <col min="12296" max="12296" width="17.28515625" style="12" customWidth="1"/>
    <col min="12297" max="12544" width="9.140625" style="12"/>
    <col min="12545" max="12545" width="32.7109375" style="12" customWidth="1"/>
    <col min="12546" max="12546" width="7.7109375" style="12" customWidth="1"/>
    <col min="12547" max="12547" width="8.5703125" style="12" customWidth="1"/>
    <col min="12548" max="12548" width="8.140625" style="12" customWidth="1"/>
    <col min="12549" max="12549" width="9.42578125" style="12" customWidth="1"/>
    <col min="12550" max="12550" width="7.7109375" style="12" customWidth="1"/>
    <col min="12551" max="12551" width="8.42578125" style="12" customWidth="1"/>
    <col min="12552" max="12552" width="17.28515625" style="12" customWidth="1"/>
    <col min="12553" max="12800" width="9.140625" style="12"/>
    <col min="12801" max="12801" width="32.7109375" style="12" customWidth="1"/>
    <col min="12802" max="12802" width="7.7109375" style="12" customWidth="1"/>
    <col min="12803" max="12803" width="8.5703125" style="12" customWidth="1"/>
    <col min="12804" max="12804" width="8.140625" style="12" customWidth="1"/>
    <col min="12805" max="12805" width="9.42578125" style="12" customWidth="1"/>
    <col min="12806" max="12806" width="7.7109375" style="12" customWidth="1"/>
    <col min="12807" max="12807" width="8.42578125" style="12" customWidth="1"/>
    <col min="12808" max="12808" width="17.28515625" style="12" customWidth="1"/>
    <col min="12809" max="13056" width="9.140625" style="12"/>
    <col min="13057" max="13057" width="32.7109375" style="12" customWidth="1"/>
    <col min="13058" max="13058" width="7.7109375" style="12" customWidth="1"/>
    <col min="13059" max="13059" width="8.5703125" style="12" customWidth="1"/>
    <col min="13060" max="13060" width="8.140625" style="12" customWidth="1"/>
    <col min="13061" max="13061" width="9.42578125" style="12" customWidth="1"/>
    <col min="13062" max="13062" width="7.7109375" style="12" customWidth="1"/>
    <col min="13063" max="13063" width="8.42578125" style="12" customWidth="1"/>
    <col min="13064" max="13064" width="17.28515625" style="12" customWidth="1"/>
    <col min="13065" max="13312" width="9.140625" style="12"/>
    <col min="13313" max="13313" width="32.7109375" style="12" customWidth="1"/>
    <col min="13314" max="13314" width="7.7109375" style="12" customWidth="1"/>
    <col min="13315" max="13315" width="8.5703125" style="12" customWidth="1"/>
    <col min="13316" max="13316" width="8.140625" style="12" customWidth="1"/>
    <col min="13317" max="13317" width="9.42578125" style="12" customWidth="1"/>
    <col min="13318" max="13318" width="7.7109375" style="12" customWidth="1"/>
    <col min="13319" max="13319" width="8.42578125" style="12" customWidth="1"/>
    <col min="13320" max="13320" width="17.28515625" style="12" customWidth="1"/>
    <col min="13321" max="13568" width="9.140625" style="12"/>
    <col min="13569" max="13569" width="32.7109375" style="12" customWidth="1"/>
    <col min="13570" max="13570" width="7.7109375" style="12" customWidth="1"/>
    <col min="13571" max="13571" width="8.5703125" style="12" customWidth="1"/>
    <col min="13572" max="13572" width="8.140625" style="12" customWidth="1"/>
    <col min="13573" max="13573" width="9.42578125" style="12" customWidth="1"/>
    <col min="13574" max="13574" width="7.7109375" style="12" customWidth="1"/>
    <col min="13575" max="13575" width="8.42578125" style="12" customWidth="1"/>
    <col min="13576" max="13576" width="17.28515625" style="12" customWidth="1"/>
    <col min="13577" max="13824" width="9.140625" style="12"/>
    <col min="13825" max="13825" width="32.7109375" style="12" customWidth="1"/>
    <col min="13826" max="13826" width="7.7109375" style="12" customWidth="1"/>
    <col min="13827" max="13827" width="8.5703125" style="12" customWidth="1"/>
    <col min="13828" max="13828" width="8.140625" style="12" customWidth="1"/>
    <col min="13829" max="13829" width="9.42578125" style="12" customWidth="1"/>
    <col min="13830" max="13830" width="7.7109375" style="12" customWidth="1"/>
    <col min="13831" max="13831" width="8.42578125" style="12" customWidth="1"/>
    <col min="13832" max="13832" width="17.28515625" style="12" customWidth="1"/>
    <col min="13833" max="14080" width="9.140625" style="12"/>
    <col min="14081" max="14081" width="32.7109375" style="12" customWidth="1"/>
    <col min="14082" max="14082" width="7.7109375" style="12" customWidth="1"/>
    <col min="14083" max="14083" width="8.5703125" style="12" customWidth="1"/>
    <col min="14084" max="14084" width="8.140625" style="12" customWidth="1"/>
    <col min="14085" max="14085" width="9.42578125" style="12" customWidth="1"/>
    <col min="14086" max="14086" width="7.7109375" style="12" customWidth="1"/>
    <col min="14087" max="14087" width="8.42578125" style="12" customWidth="1"/>
    <col min="14088" max="14088" width="17.28515625" style="12" customWidth="1"/>
    <col min="14089" max="14336" width="9.140625" style="12"/>
    <col min="14337" max="14337" width="32.7109375" style="12" customWidth="1"/>
    <col min="14338" max="14338" width="7.7109375" style="12" customWidth="1"/>
    <col min="14339" max="14339" width="8.5703125" style="12" customWidth="1"/>
    <col min="14340" max="14340" width="8.140625" style="12" customWidth="1"/>
    <col min="14341" max="14341" width="9.42578125" style="12" customWidth="1"/>
    <col min="14342" max="14342" width="7.7109375" style="12" customWidth="1"/>
    <col min="14343" max="14343" width="8.42578125" style="12" customWidth="1"/>
    <col min="14344" max="14344" width="17.28515625" style="12" customWidth="1"/>
    <col min="14345" max="14592" width="9.140625" style="12"/>
    <col min="14593" max="14593" width="32.7109375" style="12" customWidth="1"/>
    <col min="14594" max="14594" width="7.7109375" style="12" customWidth="1"/>
    <col min="14595" max="14595" width="8.5703125" style="12" customWidth="1"/>
    <col min="14596" max="14596" width="8.140625" style="12" customWidth="1"/>
    <col min="14597" max="14597" width="9.42578125" style="12" customWidth="1"/>
    <col min="14598" max="14598" width="7.7109375" style="12" customWidth="1"/>
    <col min="14599" max="14599" width="8.42578125" style="12" customWidth="1"/>
    <col min="14600" max="14600" width="17.28515625" style="12" customWidth="1"/>
    <col min="14601" max="14848" width="9.140625" style="12"/>
    <col min="14849" max="14849" width="32.7109375" style="12" customWidth="1"/>
    <col min="14850" max="14850" width="7.7109375" style="12" customWidth="1"/>
    <col min="14851" max="14851" width="8.5703125" style="12" customWidth="1"/>
    <col min="14852" max="14852" width="8.140625" style="12" customWidth="1"/>
    <col min="14853" max="14853" width="9.42578125" style="12" customWidth="1"/>
    <col min="14854" max="14854" width="7.7109375" style="12" customWidth="1"/>
    <col min="14855" max="14855" width="8.42578125" style="12" customWidth="1"/>
    <col min="14856" max="14856" width="17.28515625" style="12" customWidth="1"/>
    <col min="14857" max="15104" width="9.140625" style="12"/>
    <col min="15105" max="15105" width="32.7109375" style="12" customWidth="1"/>
    <col min="15106" max="15106" width="7.7109375" style="12" customWidth="1"/>
    <col min="15107" max="15107" width="8.5703125" style="12" customWidth="1"/>
    <col min="15108" max="15108" width="8.140625" style="12" customWidth="1"/>
    <col min="15109" max="15109" width="9.42578125" style="12" customWidth="1"/>
    <col min="15110" max="15110" width="7.7109375" style="12" customWidth="1"/>
    <col min="15111" max="15111" width="8.42578125" style="12" customWidth="1"/>
    <col min="15112" max="15112" width="17.28515625" style="12" customWidth="1"/>
    <col min="15113" max="15360" width="9.140625" style="12"/>
    <col min="15361" max="15361" width="32.7109375" style="12" customWidth="1"/>
    <col min="15362" max="15362" width="7.7109375" style="12" customWidth="1"/>
    <col min="15363" max="15363" width="8.5703125" style="12" customWidth="1"/>
    <col min="15364" max="15364" width="8.140625" style="12" customWidth="1"/>
    <col min="15365" max="15365" width="9.42578125" style="12" customWidth="1"/>
    <col min="15366" max="15366" width="7.7109375" style="12" customWidth="1"/>
    <col min="15367" max="15367" width="8.42578125" style="12" customWidth="1"/>
    <col min="15368" max="15368" width="17.28515625" style="12" customWidth="1"/>
    <col min="15369" max="15616" width="9.140625" style="12"/>
    <col min="15617" max="15617" width="32.7109375" style="12" customWidth="1"/>
    <col min="15618" max="15618" width="7.7109375" style="12" customWidth="1"/>
    <col min="15619" max="15619" width="8.5703125" style="12" customWidth="1"/>
    <col min="15620" max="15620" width="8.140625" style="12" customWidth="1"/>
    <col min="15621" max="15621" width="9.42578125" style="12" customWidth="1"/>
    <col min="15622" max="15622" width="7.7109375" style="12" customWidth="1"/>
    <col min="15623" max="15623" width="8.42578125" style="12" customWidth="1"/>
    <col min="15624" max="15624" width="17.28515625" style="12" customWidth="1"/>
    <col min="15625" max="15872" width="9.140625" style="12"/>
    <col min="15873" max="15873" width="32.7109375" style="12" customWidth="1"/>
    <col min="15874" max="15874" width="7.7109375" style="12" customWidth="1"/>
    <col min="15875" max="15875" width="8.5703125" style="12" customWidth="1"/>
    <col min="15876" max="15876" width="8.140625" style="12" customWidth="1"/>
    <col min="15877" max="15877" width="9.42578125" style="12" customWidth="1"/>
    <col min="15878" max="15878" width="7.7109375" style="12" customWidth="1"/>
    <col min="15879" max="15879" width="8.42578125" style="12" customWidth="1"/>
    <col min="15880" max="15880" width="17.28515625" style="12" customWidth="1"/>
    <col min="15881" max="16128" width="9.140625" style="12"/>
    <col min="16129" max="16129" width="32.7109375" style="12" customWidth="1"/>
    <col min="16130" max="16130" width="7.7109375" style="12" customWidth="1"/>
    <col min="16131" max="16131" width="8.5703125" style="12" customWidth="1"/>
    <col min="16132" max="16132" width="8.140625" style="12" customWidth="1"/>
    <col min="16133" max="16133" width="9.42578125" style="12" customWidth="1"/>
    <col min="16134" max="16134" width="7.7109375" style="12" customWidth="1"/>
    <col min="16135" max="16135" width="8.42578125" style="12" customWidth="1"/>
    <col min="16136" max="16136" width="17.28515625" style="12" customWidth="1"/>
    <col min="16137" max="16384" width="9.140625" style="12"/>
  </cols>
  <sheetData>
    <row r="1" spans="1:8" ht="15" customHeight="1" x14ac:dyDescent="0.25">
      <c r="A1" s="57" t="s">
        <v>121</v>
      </c>
      <c r="B1" s="57"/>
      <c r="C1" s="57"/>
      <c r="D1" s="57"/>
      <c r="E1" s="57"/>
      <c r="F1" s="57"/>
      <c r="G1" s="57"/>
      <c r="H1" s="57"/>
    </row>
    <row r="2" spans="1:8" x14ac:dyDescent="0.2">
      <c r="A2" s="58" t="s">
        <v>0</v>
      </c>
      <c r="B2" s="59"/>
      <c r="C2" s="59"/>
      <c r="D2" s="59"/>
      <c r="E2" s="59"/>
      <c r="F2" s="59"/>
      <c r="G2" s="59"/>
      <c r="H2" s="60"/>
    </row>
    <row r="3" spans="1:8" ht="11.25" customHeight="1" x14ac:dyDescent="0.2">
      <c r="A3" s="53" t="s">
        <v>1</v>
      </c>
      <c r="B3" s="53"/>
      <c r="C3" s="53"/>
      <c r="D3" s="53"/>
      <c r="E3" s="53"/>
      <c r="F3" s="53"/>
      <c r="G3" s="53"/>
      <c r="H3" s="53"/>
    </row>
    <row r="4" spans="1:8" ht="11.25" customHeight="1" x14ac:dyDescent="0.2">
      <c r="A4" s="51" t="s">
        <v>2</v>
      </c>
      <c r="B4" s="53" t="s">
        <v>3</v>
      </c>
      <c r="C4" s="53"/>
      <c r="D4" s="53"/>
      <c r="E4" s="53"/>
      <c r="F4" s="53"/>
      <c r="G4" s="51" t="s">
        <v>4</v>
      </c>
      <c r="H4" s="51" t="s">
        <v>5</v>
      </c>
    </row>
    <row r="5" spans="1:8" ht="11.45" customHeight="1" x14ac:dyDescent="0.2">
      <c r="A5" s="51"/>
      <c r="B5" s="41" t="s">
        <v>6</v>
      </c>
      <c r="C5" s="41" t="s">
        <v>7</v>
      </c>
      <c r="D5" s="41" t="s">
        <v>8</v>
      </c>
      <c r="E5" s="41" t="s">
        <v>9</v>
      </c>
      <c r="F5" s="41" t="s">
        <v>10</v>
      </c>
      <c r="G5" s="51"/>
      <c r="H5" s="51"/>
    </row>
    <row r="6" spans="1:8" x14ac:dyDescent="0.2">
      <c r="A6" s="51" t="s">
        <v>11</v>
      </c>
      <c r="B6" s="51"/>
      <c r="C6" s="52"/>
      <c r="D6" s="52"/>
      <c r="E6" s="52"/>
      <c r="F6" s="52"/>
      <c r="G6" s="51"/>
      <c r="H6" s="51"/>
    </row>
    <row r="7" spans="1:8" ht="23.25" customHeight="1" x14ac:dyDescent="0.2">
      <c r="A7" s="19" t="s">
        <v>122</v>
      </c>
      <c r="B7" s="5">
        <v>250</v>
      </c>
      <c r="C7" s="33">
        <v>3.16</v>
      </c>
      <c r="D7" s="33">
        <v>10.33</v>
      </c>
      <c r="E7" s="33">
        <v>43.15</v>
      </c>
      <c r="F7" s="33">
        <v>278.10000000000002</v>
      </c>
      <c r="G7" s="5" t="s">
        <v>50</v>
      </c>
      <c r="H7" s="19" t="s">
        <v>39</v>
      </c>
    </row>
    <row r="8" spans="1:8" ht="11.45" customHeight="1" x14ac:dyDescent="0.2">
      <c r="A8" s="6" t="s">
        <v>123</v>
      </c>
      <c r="B8" s="4">
        <v>90</v>
      </c>
      <c r="C8" s="33">
        <v>20</v>
      </c>
      <c r="D8" s="33">
        <v>6.2</v>
      </c>
      <c r="E8" s="33">
        <v>5.31</v>
      </c>
      <c r="F8" s="33">
        <v>157.1</v>
      </c>
      <c r="G8" s="5" t="s">
        <v>124</v>
      </c>
      <c r="H8" s="6" t="s">
        <v>40</v>
      </c>
    </row>
    <row r="9" spans="1:8" s="21" customFormat="1" ht="15.75" customHeight="1" x14ac:dyDescent="0.25">
      <c r="A9" s="2" t="s">
        <v>12</v>
      </c>
      <c r="B9" s="4">
        <v>215</v>
      </c>
      <c r="C9" s="4">
        <v>7.0000000000000007E-2</v>
      </c>
      <c r="D9" s="4">
        <v>0.02</v>
      </c>
      <c r="E9" s="4">
        <v>15</v>
      </c>
      <c r="F9" s="4">
        <v>60</v>
      </c>
      <c r="G9" s="4" t="s">
        <v>13</v>
      </c>
      <c r="H9" s="6" t="s">
        <v>14</v>
      </c>
    </row>
    <row r="10" spans="1:8" ht="11.45" customHeight="1" x14ac:dyDescent="0.2">
      <c r="A10" s="22" t="s">
        <v>15</v>
      </c>
      <c r="B10" s="41">
        <f>SUM(B7:B9)</f>
        <v>555</v>
      </c>
      <c r="C10" s="42">
        <f>SUM(C7:C9)</f>
        <v>23.23</v>
      </c>
      <c r="D10" s="42">
        <f>SUM(D7:D9)</f>
        <v>16.55</v>
      </c>
      <c r="E10" s="42">
        <f>SUM(E7:E9)</f>
        <v>63.46</v>
      </c>
      <c r="F10" s="42">
        <f>SUM(F7:F9)</f>
        <v>495.20000000000005</v>
      </c>
      <c r="G10" s="41"/>
      <c r="H10" s="6"/>
    </row>
    <row r="11" spans="1:8" ht="11.45" customHeight="1" x14ac:dyDescent="0.2">
      <c r="A11" s="53" t="s">
        <v>18</v>
      </c>
      <c r="B11" s="53"/>
      <c r="C11" s="53"/>
      <c r="D11" s="53"/>
      <c r="E11" s="53"/>
      <c r="F11" s="53"/>
      <c r="G11" s="53"/>
      <c r="H11" s="53"/>
    </row>
    <row r="12" spans="1:8" x14ac:dyDescent="0.2">
      <c r="A12" s="51" t="s">
        <v>2</v>
      </c>
      <c r="B12" s="53" t="s">
        <v>3</v>
      </c>
      <c r="C12" s="53"/>
      <c r="D12" s="53"/>
      <c r="E12" s="53"/>
      <c r="F12" s="53"/>
      <c r="G12" s="51" t="s">
        <v>4</v>
      </c>
      <c r="H12" s="51" t="s">
        <v>5</v>
      </c>
    </row>
    <row r="13" spans="1:8" ht="23.25" customHeight="1" x14ac:dyDescent="0.2">
      <c r="A13" s="51"/>
      <c r="B13" s="41" t="s">
        <v>6</v>
      </c>
      <c r="C13" s="41" t="s">
        <v>7</v>
      </c>
      <c r="D13" s="41" t="s">
        <v>8</v>
      </c>
      <c r="E13" s="41" t="s">
        <v>9</v>
      </c>
      <c r="F13" s="41" t="s">
        <v>10</v>
      </c>
      <c r="G13" s="51"/>
      <c r="H13" s="51"/>
    </row>
    <row r="14" spans="1:8" s="18" customFormat="1" ht="24" customHeight="1" x14ac:dyDescent="0.2">
      <c r="A14" s="51" t="s">
        <v>11</v>
      </c>
      <c r="B14" s="51"/>
      <c r="C14" s="52"/>
      <c r="D14" s="52"/>
      <c r="E14" s="52"/>
      <c r="F14" s="52"/>
      <c r="G14" s="51"/>
      <c r="H14" s="51"/>
    </row>
    <row r="15" spans="1:8" ht="22.5" customHeight="1" x14ac:dyDescent="0.2">
      <c r="A15" s="6" t="s">
        <v>125</v>
      </c>
      <c r="B15" s="3">
        <v>225</v>
      </c>
      <c r="C15" s="10">
        <v>4.9000000000000004</v>
      </c>
      <c r="D15" s="10">
        <v>11.35</v>
      </c>
      <c r="E15" s="10">
        <v>31.89</v>
      </c>
      <c r="F15" s="10">
        <v>250.53</v>
      </c>
      <c r="G15" s="27" t="s">
        <v>126</v>
      </c>
      <c r="H15" s="6" t="s">
        <v>127</v>
      </c>
    </row>
    <row r="16" spans="1:8" x14ac:dyDescent="0.2">
      <c r="A16" s="6" t="s">
        <v>19</v>
      </c>
      <c r="B16" s="4">
        <v>200</v>
      </c>
      <c r="C16" s="5">
        <v>0.8</v>
      </c>
      <c r="D16" s="5">
        <v>0.8</v>
      </c>
      <c r="E16" s="5">
        <v>19.600000000000001</v>
      </c>
      <c r="F16" s="5">
        <v>94</v>
      </c>
      <c r="G16" s="4" t="s">
        <v>20</v>
      </c>
      <c r="H16" s="6" t="s">
        <v>21</v>
      </c>
    </row>
    <row r="17" spans="1:8" ht="12.75" customHeight="1" x14ac:dyDescent="0.2">
      <c r="A17" s="28" t="s">
        <v>22</v>
      </c>
      <c r="B17" s="5">
        <v>222</v>
      </c>
      <c r="C17" s="4">
        <v>0.13</v>
      </c>
      <c r="D17" s="4">
        <v>0.02</v>
      </c>
      <c r="E17" s="4">
        <v>15.2</v>
      </c>
      <c r="F17" s="4">
        <v>62</v>
      </c>
      <c r="G17" s="4" t="s">
        <v>23</v>
      </c>
      <c r="H17" s="19" t="s">
        <v>24</v>
      </c>
    </row>
    <row r="18" spans="1:8" ht="21.75" customHeight="1" x14ac:dyDescent="0.2">
      <c r="A18" s="22" t="s">
        <v>15</v>
      </c>
      <c r="B18" s="41">
        <f>SUM(B15:B17)</f>
        <v>647</v>
      </c>
      <c r="C18" s="42">
        <f>SUM(C15:C17)</f>
        <v>5.83</v>
      </c>
      <c r="D18" s="42">
        <f>SUM(D15:D17)</f>
        <v>12.17</v>
      </c>
      <c r="E18" s="42">
        <f>SUM(E15:E17)</f>
        <v>66.69</v>
      </c>
      <c r="F18" s="42">
        <f>SUM(F15:F17)</f>
        <v>406.53</v>
      </c>
      <c r="G18" s="41"/>
      <c r="H18" s="6"/>
    </row>
    <row r="19" spans="1:8" ht="18.75" customHeight="1" x14ac:dyDescent="0.2">
      <c r="A19" s="53" t="s">
        <v>26</v>
      </c>
      <c r="B19" s="53"/>
      <c r="C19" s="53"/>
      <c r="D19" s="53"/>
      <c r="E19" s="53"/>
      <c r="F19" s="53"/>
      <c r="G19" s="53"/>
      <c r="H19" s="53"/>
    </row>
    <row r="20" spans="1:8" s="18" customFormat="1" ht="18.75" customHeight="1" x14ac:dyDescent="0.2">
      <c r="A20" s="51" t="s">
        <v>2</v>
      </c>
      <c r="B20" s="53" t="s">
        <v>3</v>
      </c>
      <c r="C20" s="53"/>
      <c r="D20" s="53"/>
      <c r="E20" s="53"/>
      <c r="F20" s="53"/>
      <c r="G20" s="51" t="s">
        <v>4</v>
      </c>
      <c r="H20" s="51" t="s">
        <v>5</v>
      </c>
    </row>
    <row r="21" spans="1:8" ht="18.75" customHeight="1" x14ac:dyDescent="0.2">
      <c r="A21" s="51"/>
      <c r="B21" s="41" t="s">
        <v>6</v>
      </c>
      <c r="C21" s="41" t="s">
        <v>7</v>
      </c>
      <c r="D21" s="41" t="s">
        <v>8</v>
      </c>
      <c r="E21" s="41" t="s">
        <v>9</v>
      </c>
      <c r="F21" s="41" t="s">
        <v>10</v>
      </c>
      <c r="G21" s="51"/>
      <c r="H21" s="51"/>
    </row>
    <row r="22" spans="1:8" ht="18.75" customHeight="1" x14ac:dyDescent="0.2">
      <c r="A22" s="51" t="s">
        <v>11</v>
      </c>
      <c r="B22" s="51"/>
      <c r="C22" s="51"/>
      <c r="D22" s="51"/>
      <c r="E22" s="51"/>
      <c r="F22" s="51"/>
      <c r="G22" s="51"/>
      <c r="H22" s="51"/>
    </row>
    <row r="23" spans="1:8" ht="18.75" customHeight="1" x14ac:dyDescent="0.2">
      <c r="A23" s="6" t="s">
        <v>128</v>
      </c>
      <c r="B23" s="4">
        <v>90</v>
      </c>
      <c r="C23" s="44">
        <v>10.75</v>
      </c>
      <c r="D23" s="44">
        <v>16.88</v>
      </c>
      <c r="E23" s="44">
        <v>9.26</v>
      </c>
      <c r="F23" s="44">
        <v>250.11</v>
      </c>
      <c r="G23" s="5" t="s">
        <v>129</v>
      </c>
      <c r="H23" s="2" t="s">
        <v>115</v>
      </c>
    </row>
    <row r="24" spans="1:8" ht="18.75" customHeight="1" x14ac:dyDescent="0.2">
      <c r="A24" s="2" t="s">
        <v>130</v>
      </c>
      <c r="B24" s="4">
        <v>200</v>
      </c>
      <c r="C24" s="4">
        <v>3.8</v>
      </c>
      <c r="D24" s="4">
        <v>7.8</v>
      </c>
      <c r="E24" s="4">
        <v>30.92</v>
      </c>
      <c r="F24" s="4">
        <v>206.1</v>
      </c>
      <c r="G24" s="4" t="s">
        <v>131</v>
      </c>
      <c r="H24" s="2" t="s">
        <v>97</v>
      </c>
    </row>
    <row r="25" spans="1:8" ht="24" customHeight="1" x14ac:dyDescent="0.2">
      <c r="A25" s="2" t="s">
        <v>12</v>
      </c>
      <c r="B25" s="4">
        <v>215</v>
      </c>
      <c r="C25" s="4">
        <v>7.0000000000000007E-2</v>
      </c>
      <c r="D25" s="4">
        <v>0.02</v>
      </c>
      <c r="E25" s="4">
        <v>15</v>
      </c>
      <c r="F25" s="4">
        <v>60</v>
      </c>
      <c r="G25" s="4" t="s">
        <v>13</v>
      </c>
      <c r="H25" s="6" t="s">
        <v>14</v>
      </c>
    </row>
    <row r="26" spans="1:8" ht="12.75" customHeight="1" x14ac:dyDescent="0.2">
      <c r="A26" s="22" t="s">
        <v>15</v>
      </c>
      <c r="B26" s="41">
        <f>SUM(B23:B25)</f>
        <v>505</v>
      </c>
      <c r="C26" s="42">
        <f>SUM(C23:C25)</f>
        <v>14.620000000000001</v>
      </c>
      <c r="D26" s="42">
        <f>SUM(D23:D25)</f>
        <v>24.7</v>
      </c>
      <c r="E26" s="42">
        <f>SUM(E23:E25)</f>
        <v>55.18</v>
      </c>
      <c r="F26" s="42">
        <f>SUM(F23:F25)</f>
        <v>516.21</v>
      </c>
      <c r="G26" s="41"/>
      <c r="H26" s="6"/>
    </row>
    <row r="27" spans="1:8" ht="11.25" customHeight="1" x14ac:dyDescent="0.2">
      <c r="A27" s="53" t="s">
        <v>31</v>
      </c>
      <c r="B27" s="53"/>
      <c r="C27" s="53"/>
      <c r="D27" s="53"/>
      <c r="E27" s="53"/>
      <c r="F27" s="53"/>
      <c r="G27" s="53"/>
      <c r="H27" s="53"/>
    </row>
    <row r="28" spans="1:8" x14ac:dyDescent="0.2">
      <c r="A28" s="51" t="s">
        <v>2</v>
      </c>
      <c r="B28" s="53" t="s">
        <v>3</v>
      </c>
      <c r="C28" s="53"/>
      <c r="D28" s="53"/>
      <c r="E28" s="53"/>
      <c r="F28" s="53"/>
      <c r="G28" s="51" t="s">
        <v>4</v>
      </c>
      <c r="H28" s="51" t="s">
        <v>5</v>
      </c>
    </row>
    <row r="29" spans="1:8" ht="12.75" customHeight="1" x14ac:dyDescent="0.2">
      <c r="A29" s="51"/>
      <c r="B29" s="41" t="s">
        <v>6</v>
      </c>
      <c r="C29" s="41" t="s">
        <v>7</v>
      </c>
      <c r="D29" s="41" t="s">
        <v>8</v>
      </c>
      <c r="E29" s="41" t="s">
        <v>9</v>
      </c>
      <c r="F29" s="41" t="s">
        <v>10</v>
      </c>
      <c r="G29" s="51"/>
      <c r="H29" s="51"/>
    </row>
    <row r="30" spans="1:8" x14ac:dyDescent="0.2">
      <c r="A30" s="51" t="s">
        <v>11</v>
      </c>
      <c r="B30" s="51"/>
      <c r="C30" s="51"/>
      <c r="D30" s="51"/>
      <c r="E30" s="51"/>
      <c r="F30" s="51"/>
      <c r="G30" s="51"/>
      <c r="H30" s="51"/>
    </row>
    <row r="31" spans="1:8" ht="12" customHeight="1" x14ac:dyDescent="0.2">
      <c r="A31" s="6" t="s">
        <v>132</v>
      </c>
      <c r="B31" s="5">
        <v>250</v>
      </c>
      <c r="C31" s="5">
        <v>17.3</v>
      </c>
      <c r="D31" s="5">
        <v>27.9</v>
      </c>
      <c r="E31" s="5">
        <v>20.7</v>
      </c>
      <c r="F31" s="5">
        <v>387.1</v>
      </c>
      <c r="G31" s="4" t="s">
        <v>133</v>
      </c>
      <c r="H31" s="6" t="s">
        <v>134</v>
      </c>
    </row>
    <row r="32" spans="1:8" s="18" customFormat="1" ht="22.5" customHeight="1" x14ac:dyDescent="0.2">
      <c r="A32" s="19" t="s">
        <v>27</v>
      </c>
      <c r="B32" s="5">
        <v>60</v>
      </c>
      <c r="C32" s="33">
        <v>0.66</v>
      </c>
      <c r="D32" s="33">
        <v>0.12</v>
      </c>
      <c r="E32" s="33">
        <v>2.2799999999999998</v>
      </c>
      <c r="F32" s="33">
        <v>13.2</v>
      </c>
      <c r="G32" s="5" t="s">
        <v>28</v>
      </c>
      <c r="H32" s="2" t="s">
        <v>29</v>
      </c>
    </row>
    <row r="33" spans="1:8" x14ac:dyDescent="0.2">
      <c r="A33" s="28" t="s">
        <v>22</v>
      </c>
      <c r="B33" s="5">
        <v>222</v>
      </c>
      <c r="C33" s="4">
        <v>0.13</v>
      </c>
      <c r="D33" s="4">
        <v>0.02</v>
      </c>
      <c r="E33" s="4">
        <v>15.2</v>
      </c>
      <c r="F33" s="4">
        <v>62</v>
      </c>
      <c r="G33" s="4" t="s">
        <v>23</v>
      </c>
      <c r="H33" s="19" t="s">
        <v>24</v>
      </c>
    </row>
    <row r="34" spans="1:8" x14ac:dyDescent="0.2">
      <c r="A34" s="22" t="s">
        <v>15</v>
      </c>
      <c r="B34" s="41">
        <f>SUM(B31:B33)</f>
        <v>532</v>
      </c>
      <c r="C34" s="41">
        <f>SUM(C31:C33)</f>
        <v>18.09</v>
      </c>
      <c r="D34" s="41">
        <f>SUM(D31:D33)</f>
        <v>28.04</v>
      </c>
      <c r="E34" s="41">
        <f>SUM(E31:E33)</f>
        <v>38.18</v>
      </c>
      <c r="F34" s="41">
        <f>SUM(F31:F33)</f>
        <v>462.3</v>
      </c>
      <c r="G34" s="41"/>
      <c r="H34" s="6"/>
    </row>
    <row r="35" spans="1:8" ht="11.25" customHeight="1" x14ac:dyDescent="0.2">
      <c r="A35" s="53" t="s">
        <v>33</v>
      </c>
      <c r="B35" s="53"/>
      <c r="C35" s="53"/>
      <c r="D35" s="53"/>
      <c r="E35" s="53"/>
      <c r="F35" s="53"/>
      <c r="G35" s="53"/>
      <c r="H35" s="53"/>
    </row>
    <row r="36" spans="1:8" x14ac:dyDescent="0.2">
      <c r="A36" s="51" t="s">
        <v>2</v>
      </c>
      <c r="B36" s="53" t="s">
        <v>3</v>
      </c>
      <c r="C36" s="53"/>
      <c r="D36" s="53"/>
      <c r="E36" s="53"/>
      <c r="F36" s="53"/>
      <c r="G36" s="51" t="s">
        <v>4</v>
      </c>
      <c r="H36" s="51" t="s">
        <v>5</v>
      </c>
    </row>
    <row r="37" spans="1:8" ht="22.5" x14ac:dyDescent="0.2">
      <c r="A37" s="51"/>
      <c r="B37" s="41" t="s">
        <v>6</v>
      </c>
      <c r="C37" s="41" t="s">
        <v>7</v>
      </c>
      <c r="D37" s="41" t="s">
        <v>8</v>
      </c>
      <c r="E37" s="41" t="s">
        <v>9</v>
      </c>
      <c r="F37" s="41" t="s">
        <v>10</v>
      </c>
      <c r="G37" s="51"/>
      <c r="H37" s="51"/>
    </row>
    <row r="38" spans="1:8" ht="13.5" customHeight="1" x14ac:dyDescent="0.2">
      <c r="A38" s="51" t="s">
        <v>11</v>
      </c>
      <c r="B38" s="51"/>
      <c r="C38" s="51"/>
      <c r="D38" s="51"/>
      <c r="E38" s="51"/>
      <c r="F38" s="51"/>
      <c r="G38" s="51"/>
      <c r="H38" s="51"/>
    </row>
    <row r="39" spans="1:8" ht="12" customHeight="1" x14ac:dyDescent="0.2">
      <c r="A39" s="6" t="s">
        <v>135</v>
      </c>
      <c r="B39" s="33">
        <v>300</v>
      </c>
      <c r="C39" s="33">
        <v>23.62</v>
      </c>
      <c r="D39" s="33">
        <v>24.57</v>
      </c>
      <c r="E39" s="33">
        <v>25.08</v>
      </c>
      <c r="F39" s="33">
        <v>502.51</v>
      </c>
      <c r="G39" s="5">
        <v>267</v>
      </c>
      <c r="H39" s="14" t="s">
        <v>136</v>
      </c>
    </row>
    <row r="40" spans="1:8" x14ac:dyDescent="0.2">
      <c r="A40" s="2" t="s">
        <v>12</v>
      </c>
      <c r="B40" s="4">
        <v>215</v>
      </c>
      <c r="C40" s="35">
        <v>7.0000000000000007E-2</v>
      </c>
      <c r="D40" s="35">
        <v>0.02</v>
      </c>
      <c r="E40" s="35">
        <v>15</v>
      </c>
      <c r="F40" s="35">
        <v>60</v>
      </c>
      <c r="G40" s="4" t="s">
        <v>13</v>
      </c>
      <c r="H40" s="6" t="s">
        <v>14</v>
      </c>
    </row>
    <row r="41" spans="1:8" ht="11.25" customHeight="1" x14ac:dyDescent="0.2">
      <c r="A41" s="22" t="s">
        <v>15</v>
      </c>
      <c r="B41" s="41">
        <f>SUM(B39:B40)</f>
        <v>515</v>
      </c>
      <c r="C41" s="41">
        <f>SUM(C39:C40)</f>
        <v>23.69</v>
      </c>
      <c r="D41" s="41">
        <f>SUM(D39:D40)</f>
        <v>24.59</v>
      </c>
      <c r="E41" s="41">
        <f>SUM(E39:E40)</f>
        <v>40.08</v>
      </c>
      <c r="F41" s="41">
        <f>SUM(F39:F40)</f>
        <v>562.51</v>
      </c>
      <c r="G41" s="41"/>
      <c r="H41" s="6"/>
    </row>
    <row r="42" spans="1:8" ht="13.5" customHeight="1" x14ac:dyDescent="0.2">
      <c r="A42" s="53" t="s">
        <v>99</v>
      </c>
      <c r="B42" s="53"/>
      <c r="C42" s="53"/>
      <c r="D42" s="53"/>
      <c r="E42" s="53"/>
      <c r="F42" s="53"/>
      <c r="G42" s="53"/>
      <c r="H42" s="53"/>
    </row>
    <row r="43" spans="1:8" x14ac:dyDescent="0.2">
      <c r="A43" s="51" t="s">
        <v>2</v>
      </c>
      <c r="B43" s="53" t="s">
        <v>3</v>
      </c>
      <c r="C43" s="53"/>
      <c r="D43" s="53"/>
      <c r="E43" s="53"/>
      <c r="F43" s="53"/>
      <c r="G43" s="51" t="s">
        <v>4</v>
      </c>
      <c r="H43" s="51" t="s">
        <v>5</v>
      </c>
    </row>
    <row r="44" spans="1:8" ht="22.5" x14ac:dyDescent="0.2">
      <c r="A44" s="51"/>
      <c r="B44" s="41" t="s">
        <v>6</v>
      </c>
      <c r="C44" s="41" t="s">
        <v>7</v>
      </c>
      <c r="D44" s="41" t="s">
        <v>8</v>
      </c>
      <c r="E44" s="41" t="s">
        <v>9</v>
      </c>
      <c r="F44" s="41" t="s">
        <v>10</v>
      </c>
      <c r="G44" s="51"/>
      <c r="H44" s="51"/>
    </row>
    <row r="45" spans="1:8" x14ac:dyDescent="0.2">
      <c r="A45" s="51" t="s">
        <v>11</v>
      </c>
      <c r="B45" s="51"/>
      <c r="C45" s="52"/>
      <c r="D45" s="52"/>
      <c r="E45" s="52"/>
      <c r="F45" s="52"/>
      <c r="G45" s="51"/>
      <c r="H45" s="51"/>
    </row>
    <row r="46" spans="1:8" ht="11.25" customHeight="1" x14ac:dyDescent="0.2">
      <c r="A46" s="2" t="s">
        <v>137</v>
      </c>
      <c r="B46" s="23">
        <v>90</v>
      </c>
      <c r="C46" s="10">
        <v>9.1999999999999993</v>
      </c>
      <c r="D46" s="10">
        <v>9</v>
      </c>
      <c r="E46" s="10">
        <v>9.1</v>
      </c>
      <c r="F46" s="10">
        <v>152.6</v>
      </c>
      <c r="G46" s="27" t="s">
        <v>138</v>
      </c>
      <c r="H46" s="9" t="s">
        <v>106</v>
      </c>
    </row>
    <row r="47" spans="1:8" ht="11.45" customHeight="1" x14ac:dyDescent="0.2">
      <c r="A47" s="6" t="s">
        <v>139</v>
      </c>
      <c r="B47" s="4">
        <v>200</v>
      </c>
      <c r="C47" s="33">
        <v>3.6</v>
      </c>
      <c r="D47" s="33">
        <v>11.2</v>
      </c>
      <c r="E47" s="33">
        <v>18.399999999999999</v>
      </c>
      <c r="F47" s="33">
        <v>186.1</v>
      </c>
      <c r="G47" s="4" t="s">
        <v>140</v>
      </c>
      <c r="H47" s="37" t="s">
        <v>94</v>
      </c>
    </row>
    <row r="48" spans="1:8" x14ac:dyDescent="0.2">
      <c r="A48" s="28" t="s">
        <v>22</v>
      </c>
      <c r="B48" s="5">
        <v>222</v>
      </c>
      <c r="C48" s="4">
        <v>0.13</v>
      </c>
      <c r="D48" s="4">
        <v>0.02</v>
      </c>
      <c r="E48" s="4">
        <v>15.2</v>
      </c>
      <c r="F48" s="4">
        <v>62</v>
      </c>
      <c r="G48" s="4" t="s">
        <v>23</v>
      </c>
      <c r="H48" s="19" t="s">
        <v>24</v>
      </c>
    </row>
    <row r="49" spans="1:8" x14ac:dyDescent="0.2">
      <c r="A49" s="22" t="s">
        <v>15</v>
      </c>
      <c r="B49" s="41">
        <f>SUM(B46:B48)</f>
        <v>512</v>
      </c>
      <c r="C49" s="42">
        <f>SUM(C46:C48)</f>
        <v>12.93</v>
      </c>
      <c r="D49" s="42">
        <f>SUM(D46:D48)</f>
        <v>20.22</v>
      </c>
      <c r="E49" s="42">
        <f>SUM(E46:E48)</f>
        <v>42.7</v>
      </c>
      <c r="F49" s="42">
        <f>SUM(F46:F48)</f>
        <v>400.7</v>
      </c>
      <c r="G49" s="41"/>
      <c r="H49" s="6"/>
    </row>
    <row r="50" spans="1:8" ht="12.75" x14ac:dyDescent="0.2">
      <c r="A50" s="54" t="s">
        <v>38</v>
      </c>
      <c r="B50" s="54"/>
      <c r="C50" s="54"/>
      <c r="D50" s="54"/>
      <c r="E50" s="54"/>
      <c r="F50" s="54"/>
      <c r="G50" s="54"/>
      <c r="H50" s="54"/>
    </row>
    <row r="51" spans="1:8" ht="11.25" customHeight="1" x14ac:dyDescent="0.2">
      <c r="A51" s="53" t="s">
        <v>1</v>
      </c>
      <c r="B51" s="53"/>
      <c r="C51" s="53"/>
      <c r="D51" s="53"/>
      <c r="E51" s="53"/>
      <c r="F51" s="53"/>
      <c r="G51" s="53"/>
      <c r="H51" s="53"/>
    </row>
    <row r="52" spans="1:8" ht="11.45" customHeight="1" x14ac:dyDescent="0.2">
      <c r="A52" s="51" t="s">
        <v>2</v>
      </c>
      <c r="B52" s="53" t="s">
        <v>3</v>
      </c>
      <c r="C52" s="53"/>
      <c r="D52" s="53"/>
      <c r="E52" s="53"/>
      <c r="F52" s="53"/>
      <c r="G52" s="51" t="s">
        <v>4</v>
      </c>
      <c r="H52" s="51" t="s">
        <v>5</v>
      </c>
    </row>
    <row r="53" spans="1:8" ht="22.5" x14ac:dyDescent="0.2">
      <c r="A53" s="51"/>
      <c r="B53" s="41" t="s">
        <v>6</v>
      </c>
      <c r="C53" s="41" t="s">
        <v>7</v>
      </c>
      <c r="D53" s="41" t="s">
        <v>8</v>
      </c>
      <c r="E53" s="41" t="s">
        <v>9</v>
      </c>
      <c r="F53" s="41" t="s">
        <v>10</v>
      </c>
      <c r="G53" s="51"/>
      <c r="H53" s="51"/>
    </row>
    <row r="54" spans="1:8" s="11" customFormat="1" ht="12.75" customHeight="1" x14ac:dyDescent="0.25">
      <c r="A54" s="51" t="s">
        <v>11</v>
      </c>
      <c r="B54" s="51"/>
      <c r="C54" s="52"/>
      <c r="D54" s="52"/>
      <c r="E54" s="52"/>
      <c r="F54" s="52"/>
      <c r="G54" s="51"/>
      <c r="H54" s="51"/>
    </row>
    <row r="55" spans="1:8" ht="23.25" customHeight="1" x14ac:dyDescent="0.2">
      <c r="A55" s="6" t="s">
        <v>141</v>
      </c>
      <c r="B55" s="3">
        <v>150</v>
      </c>
      <c r="C55" s="10">
        <v>6.6</v>
      </c>
      <c r="D55" s="10">
        <v>7.17</v>
      </c>
      <c r="E55" s="10">
        <v>39.520000000000003</v>
      </c>
      <c r="F55" s="10">
        <v>244.79</v>
      </c>
      <c r="G55" s="1" t="s">
        <v>45</v>
      </c>
      <c r="H55" s="14" t="s">
        <v>64</v>
      </c>
    </row>
    <row r="56" spans="1:8" ht="23.25" customHeight="1" x14ac:dyDescent="0.2">
      <c r="A56" s="6" t="s">
        <v>128</v>
      </c>
      <c r="B56" s="4">
        <v>100</v>
      </c>
      <c r="C56" s="45">
        <v>11.94</v>
      </c>
      <c r="D56" s="45">
        <v>18.760000000000002</v>
      </c>
      <c r="E56" s="45">
        <v>10.29</v>
      </c>
      <c r="F56" s="45">
        <v>277.89999999999998</v>
      </c>
      <c r="G56" s="5" t="s">
        <v>129</v>
      </c>
      <c r="H56" s="6" t="s">
        <v>115</v>
      </c>
    </row>
    <row r="57" spans="1:8" ht="14.25" customHeight="1" x14ac:dyDescent="0.2">
      <c r="A57" s="6" t="s">
        <v>19</v>
      </c>
      <c r="B57" s="23">
        <v>100</v>
      </c>
      <c r="C57" s="10">
        <v>0.4</v>
      </c>
      <c r="D57" s="10">
        <v>0.4</v>
      </c>
      <c r="E57" s="10">
        <v>9.8000000000000007</v>
      </c>
      <c r="F57" s="10">
        <v>47</v>
      </c>
      <c r="G57" s="1" t="s">
        <v>20</v>
      </c>
      <c r="H57" s="37" t="s">
        <v>21</v>
      </c>
    </row>
    <row r="58" spans="1:8" x14ac:dyDescent="0.2">
      <c r="A58" s="2" t="s">
        <v>12</v>
      </c>
      <c r="B58" s="4">
        <v>215</v>
      </c>
      <c r="C58" s="4">
        <v>7.0000000000000007E-2</v>
      </c>
      <c r="D58" s="4">
        <v>0.02</v>
      </c>
      <c r="E58" s="4">
        <v>15</v>
      </c>
      <c r="F58" s="4">
        <v>60</v>
      </c>
      <c r="G58" s="4" t="s">
        <v>13</v>
      </c>
      <c r="H58" s="6" t="s">
        <v>14</v>
      </c>
    </row>
    <row r="59" spans="1:8" x14ac:dyDescent="0.2">
      <c r="A59" s="22" t="s">
        <v>15</v>
      </c>
      <c r="B59" s="41">
        <f>SUM(B55:B58)</f>
        <v>565</v>
      </c>
      <c r="C59" s="41">
        <f>SUM(C55:C58)</f>
        <v>19.009999999999998</v>
      </c>
      <c r="D59" s="41">
        <f>SUM(D55:D58)</f>
        <v>26.349999999999998</v>
      </c>
      <c r="E59" s="41">
        <f>SUM(E55:E58)</f>
        <v>74.61</v>
      </c>
      <c r="F59" s="41">
        <f>SUM(F55:F58)</f>
        <v>629.68999999999994</v>
      </c>
      <c r="G59" s="41"/>
      <c r="H59" s="6"/>
    </row>
    <row r="60" spans="1:8" ht="15.75" customHeight="1" x14ac:dyDescent="0.2">
      <c r="A60" s="53" t="s">
        <v>18</v>
      </c>
      <c r="B60" s="53"/>
      <c r="C60" s="53"/>
      <c r="D60" s="53"/>
      <c r="E60" s="53"/>
      <c r="F60" s="53"/>
      <c r="G60" s="53"/>
      <c r="H60" s="53"/>
    </row>
    <row r="61" spans="1:8" ht="15.75" customHeight="1" x14ac:dyDescent="0.2">
      <c r="A61" s="51" t="s">
        <v>2</v>
      </c>
      <c r="B61" s="53" t="s">
        <v>3</v>
      </c>
      <c r="C61" s="53"/>
      <c r="D61" s="53"/>
      <c r="E61" s="53"/>
      <c r="F61" s="53"/>
      <c r="G61" s="51" t="s">
        <v>4</v>
      </c>
      <c r="H61" s="51" t="s">
        <v>5</v>
      </c>
    </row>
    <row r="62" spans="1:8" ht="15.75" customHeight="1" x14ac:dyDescent="0.2">
      <c r="A62" s="51"/>
      <c r="B62" s="41" t="s">
        <v>6</v>
      </c>
      <c r="C62" s="41" t="s">
        <v>7</v>
      </c>
      <c r="D62" s="41" t="s">
        <v>8</v>
      </c>
      <c r="E62" s="41" t="s">
        <v>9</v>
      </c>
      <c r="F62" s="41" t="s">
        <v>10</v>
      </c>
      <c r="G62" s="51"/>
      <c r="H62" s="51"/>
    </row>
    <row r="63" spans="1:8" ht="15.75" customHeight="1" x14ac:dyDescent="0.2">
      <c r="A63" s="51" t="s">
        <v>11</v>
      </c>
      <c r="B63" s="51"/>
      <c r="C63" s="52"/>
      <c r="D63" s="52"/>
      <c r="E63" s="52"/>
      <c r="F63" s="52"/>
      <c r="G63" s="51"/>
      <c r="H63" s="51"/>
    </row>
    <row r="64" spans="1:8" s="18" customFormat="1" ht="11.25" customHeight="1" x14ac:dyDescent="0.2">
      <c r="A64" s="16" t="s">
        <v>123</v>
      </c>
      <c r="B64" s="7">
        <v>100</v>
      </c>
      <c r="C64" s="10">
        <v>22.2</v>
      </c>
      <c r="D64" s="10">
        <v>6.9</v>
      </c>
      <c r="E64" s="10">
        <v>5.9</v>
      </c>
      <c r="F64" s="10">
        <v>174.6</v>
      </c>
      <c r="G64" s="8" t="s">
        <v>124</v>
      </c>
      <c r="H64" s="9" t="s">
        <v>40</v>
      </c>
    </row>
    <row r="65" spans="1:8" ht="15.75" customHeight="1" x14ac:dyDescent="0.2">
      <c r="A65" s="6" t="s">
        <v>42</v>
      </c>
      <c r="B65" s="4">
        <v>200</v>
      </c>
      <c r="C65" s="4">
        <v>4.13</v>
      </c>
      <c r="D65" s="4">
        <v>6.47</v>
      </c>
      <c r="E65" s="4">
        <v>18.850000000000001</v>
      </c>
      <c r="F65" s="4">
        <v>150.19999999999999</v>
      </c>
      <c r="G65" s="4" t="s">
        <v>43</v>
      </c>
      <c r="H65" s="6" t="s">
        <v>44</v>
      </c>
    </row>
    <row r="66" spans="1:8" ht="21" customHeight="1" x14ac:dyDescent="0.2">
      <c r="A66" s="19" t="s">
        <v>68</v>
      </c>
      <c r="B66" s="3">
        <v>60</v>
      </c>
      <c r="C66" s="24">
        <v>0.42</v>
      </c>
      <c r="D66" s="24">
        <v>0.06</v>
      </c>
      <c r="E66" s="24">
        <v>1.1399999999999999</v>
      </c>
      <c r="F66" s="24">
        <v>7.2</v>
      </c>
      <c r="G66" s="1" t="s">
        <v>69</v>
      </c>
      <c r="H66" s="2" t="s">
        <v>29</v>
      </c>
    </row>
    <row r="67" spans="1:8" x14ac:dyDescent="0.2">
      <c r="A67" s="28" t="s">
        <v>22</v>
      </c>
      <c r="B67" s="5">
        <v>222</v>
      </c>
      <c r="C67" s="4">
        <v>0.13</v>
      </c>
      <c r="D67" s="4">
        <v>0.02</v>
      </c>
      <c r="E67" s="4">
        <v>15.2</v>
      </c>
      <c r="F67" s="4">
        <v>62</v>
      </c>
      <c r="G67" s="4" t="s">
        <v>23</v>
      </c>
      <c r="H67" s="19" t="s">
        <v>24</v>
      </c>
    </row>
    <row r="68" spans="1:8" ht="12" customHeight="1" x14ac:dyDescent="0.2">
      <c r="A68" s="22" t="s">
        <v>15</v>
      </c>
      <c r="B68" s="41">
        <f>SUM(B64:B67)</f>
        <v>582</v>
      </c>
      <c r="C68" s="42">
        <f>SUM(C64:C67)</f>
        <v>26.88</v>
      </c>
      <c r="D68" s="42">
        <f>SUM(D64:D67)</f>
        <v>13.450000000000001</v>
      </c>
      <c r="E68" s="42">
        <f>SUM(E64:E67)</f>
        <v>41.09</v>
      </c>
      <c r="F68" s="42">
        <f>SUM(F64:F67)</f>
        <v>393.99999999999994</v>
      </c>
      <c r="G68" s="41"/>
      <c r="H68" s="6"/>
    </row>
    <row r="69" spans="1:8" ht="16.5" customHeight="1" x14ac:dyDescent="0.2">
      <c r="A69" s="53" t="s">
        <v>26</v>
      </c>
      <c r="B69" s="53"/>
      <c r="C69" s="53"/>
      <c r="D69" s="53"/>
      <c r="E69" s="53"/>
      <c r="F69" s="53"/>
      <c r="G69" s="53"/>
      <c r="H69" s="53"/>
    </row>
    <row r="70" spans="1:8" ht="16.5" customHeight="1" x14ac:dyDescent="0.2">
      <c r="A70" s="51" t="s">
        <v>2</v>
      </c>
      <c r="B70" s="53" t="s">
        <v>3</v>
      </c>
      <c r="C70" s="53"/>
      <c r="D70" s="53"/>
      <c r="E70" s="53"/>
      <c r="F70" s="53"/>
      <c r="G70" s="51" t="s">
        <v>4</v>
      </c>
      <c r="H70" s="51" t="s">
        <v>5</v>
      </c>
    </row>
    <row r="71" spans="1:8" ht="16.5" customHeight="1" x14ac:dyDescent="0.2">
      <c r="A71" s="51"/>
      <c r="B71" s="41" t="s">
        <v>6</v>
      </c>
      <c r="C71" s="41" t="s">
        <v>7</v>
      </c>
      <c r="D71" s="41" t="s">
        <v>8</v>
      </c>
      <c r="E71" s="41" t="s">
        <v>9</v>
      </c>
      <c r="F71" s="41" t="s">
        <v>10</v>
      </c>
      <c r="G71" s="51"/>
      <c r="H71" s="51"/>
    </row>
    <row r="72" spans="1:8" ht="16.5" customHeight="1" x14ac:dyDescent="0.2">
      <c r="A72" s="51" t="s">
        <v>11</v>
      </c>
      <c r="B72" s="51"/>
      <c r="C72" s="51"/>
      <c r="D72" s="51"/>
      <c r="E72" s="51"/>
      <c r="F72" s="51"/>
      <c r="G72" s="51"/>
      <c r="H72" s="51"/>
    </row>
    <row r="73" spans="1:8" ht="16.5" customHeight="1" x14ac:dyDescent="0.2">
      <c r="A73" s="6" t="s">
        <v>128</v>
      </c>
      <c r="B73" s="4">
        <v>100</v>
      </c>
      <c r="C73" s="45">
        <v>11.94</v>
      </c>
      <c r="D73" s="45">
        <v>18.760000000000002</v>
      </c>
      <c r="E73" s="45">
        <v>10.29</v>
      </c>
      <c r="F73" s="45">
        <v>277.89999999999998</v>
      </c>
      <c r="G73" s="5" t="s">
        <v>129</v>
      </c>
      <c r="H73" s="6" t="s">
        <v>115</v>
      </c>
    </row>
    <row r="74" spans="1:8" ht="16.5" customHeight="1" x14ac:dyDescent="0.2">
      <c r="A74" s="2" t="s">
        <v>142</v>
      </c>
      <c r="B74" s="4">
        <v>200</v>
      </c>
      <c r="C74" s="4">
        <v>4.58</v>
      </c>
      <c r="D74" s="4">
        <v>17.53</v>
      </c>
      <c r="E74" s="4">
        <v>37.22</v>
      </c>
      <c r="F74" s="4">
        <v>325</v>
      </c>
      <c r="G74" s="4" t="s">
        <v>34</v>
      </c>
      <c r="H74" s="2" t="s">
        <v>35</v>
      </c>
    </row>
    <row r="75" spans="1:8" ht="20.25" customHeight="1" x14ac:dyDescent="0.2">
      <c r="A75" s="2" t="s">
        <v>12</v>
      </c>
      <c r="B75" s="4">
        <v>215</v>
      </c>
      <c r="C75" s="4">
        <v>7.0000000000000007E-2</v>
      </c>
      <c r="D75" s="4">
        <v>0.02</v>
      </c>
      <c r="E75" s="4">
        <v>15</v>
      </c>
      <c r="F75" s="4">
        <v>60</v>
      </c>
      <c r="G75" s="4" t="s">
        <v>13</v>
      </c>
      <c r="H75" s="6" t="s">
        <v>14</v>
      </c>
    </row>
    <row r="76" spans="1:8" x14ac:dyDescent="0.2">
      <c r="A76" s="22" t="s">
        <v>15</v>
      </c>
      <c r="B76" s="41">
        <f>SUM(B73:B75)</f>
        <v>515</v>
      </c>
      <c r="C76" s="41">
        <f>SUM(C73:C75)</f>
        <v>16.59</v>
      </c>
      <c r="D76" s="41">
        <f>SUM(D73:D75)</f>
        <v>36.310000000000009</v>
      </c>
      <c r="E76" s="41">
        <f>SUM(E73:E75)</f>
        <v>62.51</v>
      </c>
      <c r="F76" s="41">
        <f>SUM(F73:F75)</f>
        <v>662.9</v>
      </c>
      <c r="G76" s="41"/>
      <c r="H76" s="6"/>
    </row>
    <row r="77" spans="1:8" ht="11.25" customHeight="1" x14ac:dyDescent="0.2">
      <c r="A77" s="53" t="s">
        <v>31</v>
      </c>
      <c r="B77" s="53"/>
      <c r="C77" s="53"/>
      <c r="D77" s="53"/>
      <c r="E77" s="53"/>
      <c r="F77" s="53"/>
      <c r="G77" s="53"/>
      <c r="H77" s="53"/>
    </row>
    <row r="78" spans="1:8" x14ac:dyDescent="0.2">
      <c r="A78" s="51" t="s">
        <v>2</v>
      </c>
      <c r="B78" s="53" t="s">
        <v>3</v>
      </c>
      <c r="C78" s="53"/>
      <c r="D78" s="53"/>
      <c r="E78" s="53"/>
      <c r="F78" s="53"/>
      <c r="G78" s="51" t="s">
        <v>4</v>
      </c>
      <c r="H78" s="51" t="s">
        <v>5</v>
      </c>
    </row>
    <row r="79" spans="1:8" ht="22.5" x14ac:dyDescent="0.2">
      <c r="A79" s="51"/>
      <c r="B79" s="41" t="s">
        <v>6</v>
      </c>
      <c r="C79" s="41" t="s">
        <v>7</v>
      </c>
      <c r="D79" s="41" t="s">
        <v>8</v>
      </c>
      <c r="E79" s="41" t="s">
        <v>9</v>
      </c>
      <c r="F79" s="41" t="s">
        <v>10</v>
      </c>
      <c r="G79" s="51"/>
      <c r="H79" s="51"/>
    </row>
    <row r="80" spans="1:8" x14ac:dyDescent="0.2">
      <c r="A80" s="51" t="s">
        <v>11</v>
      </c>
      <c r="B80" s="51"/>
      <c r="C80" s="52"/>
      <c r="D80" s="52"/>
      <c r="E80" s="52"/>
      <c r="F80" s="52"/>
      <c r="G80" s="51"/>
      <c r="H80" s="51"/>
    </row>
    <row r="81" spans="1:8" ht="22.5" x14ac:dyDescent="0.2">
      <c r="A81" s="6" t="s">
        <v>125</v>
      </c>
      <c r="B81" s="5">
        <v>225</v>
      </c>
      <c r="C81" s="38">
        <v>4.9000000000000004</v>
      </c>
      <c r="D81" s="38">
        <v>11.35</v>
      </c>
      <c r="E81" s="38">
        <v>31.89</v>
      </c>
      <c r="F81" s="38">
        <v>250.53</v>
      </c>
      <c r="G81" s="4" t="s">
        <v>126</v>
      </c>
      <c r="H81" s="6" t="s">
        <v>143</v>
      </c>
    </row>
    <row r="82" spans="1:8" x14ac:dyDescent="0.2">
      <c r="A82" s="6" t="s">
        <v>19</v>
      </c>
      <c r="B82" s="23">
        <v>200</v>
      </c>
      <c r="C82" s="10">
        <v>0.8</v>
      </c>
      <c r="D82" s="10">
        <v>0.8</v>
      </c>
      <c r="E82" s="10">
        <v>19.600000000000001</v>
      </c>
      <c r="F82" s="10">
        <v>94</v>
      </c>
      <c r="G82" s="1" t="s">
        <v>20</v>
      </c>
      <c r="H82" s="37" t="s">
        <v>21</v>
      </c>
    </row>
    <row r="83" spans="1:8" x14ac:dyDescent="0.2">
      <c r="A83" s="28" t="s">
        <v>22</v>
      </c>
      <c r="B83" s="5">
        <v>222</v>
      </c>
      <c r="C83" s="4">
        <v>0.13</v>
      </c>
      <c r="D83" s="4">
        <v>0.02</v>
      </c>
      <c r="E83" s="4">
        <v>15.2</v>
      </c>
      <c r="F83" s="4">
        <v>62</v>
      </c>
      <c r="G83" s="4" t="s">
        <v>23</v>
      </c>
      <c r="H83" s="19" t="s">
        <v>24</v>
      </c>
    </row>
    <row r="84" spans="1:8" x14ac:dyDescent="0.2">
      <c r="A84" s="22" t="s">
        <v>15</v>
      </c>
      <c r="B84" s="41">
        <f>SUM(B81:B83)</f>
        <v>647</v>
      </c>
      <c r="C84" s="41">
        <f>SUM(C81:C83)</f>
        <v>5.83</v>
      </c>
      <c r="D84" s="41">
        <f>SUM(D81:D83)</f>
        <v>12.17</v>
      </c>
      <c r="E84" s="41">
        <f>SUM(E81:E83)</f>
        <v>66.69</v>
      </c>
      <c r="F84" s="41">
        <f>SUM(F81:F83)</f>
        <v>406.53</v>
      </c>
      <c r="G84" s="41"/>
      <c r="H84" s="6"/>
    </row>
    <row r="85" spans="1:8" x14ac:dyDescent="0.2">
      <c r="A85" s="53" t="s">
        <v>33</v>
      </c>
      <c r="B85" s="53"/>
      <c r="C85" s="53"/>
      <c r="D85" s="53"/>
      <c r="E85" s="53"/>
      <c r="F85" s="53"/>
      <c r="G85" s="53"/>
      <c r="H85" s="53"/>
    </row>
    <row r="86" spans="1:8" x14ac:dyDescent="0.2">
      <c r="A86" s="51" t="s">
        <v>2</v>
      </c>
      <c r="B86" s="53" t="s">
        <v>3</v>
      </c>
      <c r="C86" s="53"/>
      <c r="D86" s="53"/>
      <c r="E86" s="53"/>
      <c r="F86" s="53"/>
      <c r="G86" s="51" t="s">
        <v>4</v>
      </c>
      <c r="H86" s="51" t="s">
        <v>5</v>
      </c>
    </row>
    <row r="87" spans="1:8" ht="22.5" x14ac:dyDescent="0.2">
      <c r="A87" s="51"/>
      <c r="B87" s="41" t="s">
        <v>6</v>
      </c>
      <c r="C87" s="41" t="s">
        <v>7</v>
      </c>
      <c r="D87" s="41" t="s">
        <v>8</v>
      </c>
      <c r="E87" s="41" t="s">
        <v>9</v>
      </c>
      <c r="F87" s="41" t="s">
        <v>10</v>
      </c>
      <c r="G87" s="51"/>
      <c r="H87" s="51"/>
    </row>
    <row r="88" spans="1:8" x14ac:dyDescent="0.2">
      <c r="A88" s="51" t="s">
        <v>11</v>
      </c>
      <c r="B88" s="51"/>
      <c r="C88" s="51"/>
      <c r="D88" s="51"/>
      <c r="E88" s="51"/>
      <c r="F88" s="51"/>
      <c r="G88" s="51"/>
      <c r="H88" s="51"/>
    </row>
    <row r="89" spans="1:8" x14ac:dyDescent="0.2">
      <c r="A89" s="16" t="s">
        <v>82</v>
      </c>
      <c r="B89" s="7">
        <v>100</v>
      </c>
      <c r="C89" s="10">
        <v>11.3</v>
      </c>
      <c r="D89" s="10">
        <v>19.5</v>
      </c>
      <c r="E89" s="10">
        <v>2.9</v>
      </c>
      <c r="F89" s="10">
        <v>230.7</v>
      </c>
      <c r="G89" s="8" t="s">
        <v>84</v>
      </c>
      <c r="H89" s="9" t="s">
        <v>83</v>
      </c>
    </row>
    <row r="90" spans="1:8" ht="22.5" x14ac:dyDescent="0.2">
      <c r="A90" s="19" t="s">
        <v>141</v>
      </c>
      <c r="B90" s="5">
        <v>150</v>
      </c>
      <c r="C90" s="25">
        <v>6.6</v>
      </c>
      <c r="D90" s="25">
        <v>7.17</v>
      </c>
      <c r="E90" s="25">
        <v>39.520000000000003</v>
      </c>
      <c r="F90" s="25">
        <v>244.79</v>
      </c>
      <c r="G90" s="4" t="s">
        <v>45</v>
      </c>
      <c r="H90" s="2" t="s">
        <v>64</v>
      </c>
    </row>
    <row r="91" spans="1:8" ht="22.5" x14ac:dyDescent="0.2">
      <c r="A91" s="19" t="s">
        <v>68</v>
      </c>
      <c r="B91" s="3">
        <v>60</v>
      </c>
      <c r="C91" s="10">
        <v>0.42</v>
      </c>
      <c r="D91" s="10">
        <v>0.06</v>
      </c>
      <c r="E91" s="10">
        <v>1.1399999999999999</v>
      </c>
      <c r="F91" s="10">
        <v>7.2</v>
      </c>
      <c r="G91" s="1" t="s">
        <v>69</v>
      </c>
      <c r="H91" s="2" t="s">
        <v>29</v>
      </c>
    </row>
    <row r="92" spans="1:8" x14ac:dyDescent="0.2">
      <c r="A92" s="2" t="s">
        <v>12</v>
      </c>
      <c r="B92" s="4">
        <v>215</v>
      </c>
      <c r="C92" s="35">
        <v>7.0000000000000007E-2</v>
      </c>
      <c r="D92" s="35">
        <v>0.02</v>
      </c>
      <c r="E92" s="35">
        <v>15</v>
      </c>
      <c r="F92" s="35">
        <v>60</v>
      </c>
      <c r="G92" s="4" t="s">
        <v>13</v>
      </c>
      <c r="H92" s="6" t="s">
        <v>14</v>
      </c>
    </row>
    <row r="93" spans="1:8" x14ac:dyDescent="0.2">
      <c r="A93" s="22" t="s">
        <v>15</v>
      </c>
      <c r="B93" s="41">
        <f>SUM(B89:B92)</f>
        <v>525</v>
      </c>
      <c r="C93" s="42">
        <f>SUM(C89:C92)</f>
        <v>18.39</v>
      </c>
      <c r="D93" s="42">
        <f>SUM(D89:D92)</f>
        <v>26.75</v>
      </c>
      <c r="E93" s="42">
        <f>SUM(E89:E92)</f>
        <v>58.56</v>
      </c>
      <c r="F93" s="42">
        <f>SUM(F89:F92)</f>
        <v>542.69000000000005</v>
      </c>
      <c r="G93" s="41"/>
      <c r="H93" s="6"/>
    </row>
    <row r="94" spans="1:8" x14ac:dyDescent="0.2">
      <c r="A94" s="53" t="s">
        <v>99</v>
      </c>
      <c r="B94" s="53"/>
      <c r="C94" s="53"/>
      <c r="D94" s="53"/>
      <c r="E94" s="53"/>
      <c r="F94" s="53"/>
      <c r="G94" s="53"/>
      <c r="H94" s="53"/>
    </row>
    <row r="95" spans="1:8" x14ac:dyDescent="0.2">
      <c r="A95" s="51" t="s">
        <v>2</v>
      </c>
      <c r="B95" s="53" t="s">
        <v>3</v>
      </c>
      <c r="C95" s="53"/>
      <c r="D95" s="53"/>
      <c r="E95" s="53"/>
      <c r="F95" s="53"/>
      <c r="G95" s="51" t="s">
        <v>4</v>
      </c>
      <c r="H95" s="51" t="s">
        <v>5</v>
      </c>
    </row>
    <row r="96" spans="1:8" ht="22.5" x14ac:dyDescent="0.2">
      <c r="A96" s="51"/>
      <c r="B96" s="41" t="s">
        <v>6</v>
      </c>
      <c r="C96" s="41" t="s">
        <v>7</v>
      </c>
      <c r="D96" s="41" t="s">
        <v>8</v>
      </c>
      <c r="E96" s="41" t="s">
        <v>9</v>
      </c>
      <c r="F96" s="41" t="s">
        <v>10</v>
      </c>
      <c r="G96" s="51"/>
      <c r="H96" s="51"/>
    </row>
    <row r="97" spans="1:8" x14ac:dyDescent="0.2">
      <c r="A97" s="51" t="s">
        <v>11</v>
      </c>
      <c r="B97" s="51"/>
      <c r="C97" s="51"/>
      <c r="D97" s="51"/>
      <c r="E97" s="51"/>
      <c r="F97" s="51"/>
      <c r="G97" s="51"/>
      <c r="H97" s="51"/>
    </row>
    <row r="98" spans="1:8" ht="22.5" x14ac:dyDescent="0.2">
      <c r="A98" s="39" t="s">
        <v>144</v>
      </c>
      <c r="B98" s="33">
        <v>250</v>
      </c>
      <c r="C98" s="33">
        <v>4.93</v>
      </c>
      <c r="D98" s="33">
        <v>10.71</v>
      </c>
      <c r="E98" s="33">
        <v>51.66</v>
      </c>
      <c r="F98" s="33">
        <v>317.64999999999998</v>
      </c>
      <c r="G98" s="33" t="s">
        <v>49</v>
      </c>
      <c r="H98" s="39" t="s">
        <v>41</v>
      </c>
    </row>
    <row r="99" spans="1:8" ht="22.5" x14ac:dyDescent="0.2">
      <c r="A99" s="6" t="s">
        <v>123</v>
      </c>
      <c r="B99" s="4">
        <v>90</v>
      </c>
      <c r="C99" s="33">
        <v>20</v>
      </c>
      <c r="D99" s="33">
        <v>6.2</v>
      </c>
      <c r="E99" s="33">
        <v>5.31</v>
      </c>
      <c r="F99" s="33">
        <v>157.1</v>
      </c>
      <c r="G99" s="5" t="s">
        <v>124</v>
      </c>
      <c r="H99" s="6" t="s">
        <v>40</v>
      </c>
    </row>
    <row r="100" spans="1:8" x14ac:dyDescent="0.2">
      <c r="A100" s="28" t="s">
        <v>22</v>
      </c>
      <c r="B100" s="5">
        <v>222</v>
      </c>
      <c r="C100" s="4">
        <v>0.13</v>
      </c>
      <c r="D100" s="4">
        <v>0.02</v>
      </c>
      <c r="E100" s="4">
        <v>15.2</v>
      </c>
      <c r="F100" s="4">
        <v>62</v>
      </c>
      <c r="G100" s="4" t="s">
        <v>23</v>
      </c>
      <c r="H100" s="19" t="s">
        <v>24</v>
      </c>
    </row>
    <row r="101" spans="1:8" x14ac:dyDescent="0.2">
      <c r="A101" s="22" t="s">
        <v>15</v>
      </c>
      <c r="B101" s="41">
        <f>SUM(B98:B100)</f>
        <v>562</v>
      </c>
      <c r="C101" s="42">
        <f>SUM(C98:C100)</f>
        <v>25.06</v>
      </c>
      <c r="D101" s="42">
        <f>SUM(D98:D100)</f>
        <v>16.93</v>
      </c>
      <c r="E101" s="42">
        <f>SUM(E98:E100)</f>
        <v>72.17</v>
      </c>
      <c r="F101" s="42">
        <f>SUM(F98:F100)</f>
        <v>536.75</v>
      </c>
      <c r="G101" s="41"/>
      <c r="H101" s="6"/>
    </row>
  </sheetData>
  <mergeCells count="75">
    <mergeCell ref="A97:H97"/>
    <mergeCell ref="A80:H80"/>
    <mergeCell ref="A85:H85"/>
    <mergeCell ref="A86:A87"/>
    <mergeCell ref="B86:F86"/>
    <mergeCell ref="G86:G87"/>
    <mergeCell ref="H86:H87"/>
    <mergeCell ref="A95:A96"/>
    <mergeCell ref="B95:F95"/>
    <mergeCell ref="G95:G96"/>
    <mergeCell ref="H95:H96"/>
    <mergeCell ref="A88:H88"/>
    <mergeCell ref="A94:H94"/>
    <mergeCell ref="A30:H30"/>
    <mergeCell ref="A36:A37"/>
    <mergeCell ref="B36:F36"/>
    <mergeCell ref="G36:G37"/>
    <mergeCell ref="H36:H37"/>
    <mergeCell ref="G28:G29"/>
    <mergeCell ref="H28:H29"/>
    <mergeCell ref="A27:H27"/>
    <mergeCell ref="A28:A29"/>
    <mergeCell ref="B28:F28"/>
    <mergeCell ref="A72:H72"/>
    <mergeCell ref="A52:A53"/>
    <mergeCell ref="B52:F52"/>
    <mergeCell ref="G52:G53"/>
    <mergeCell ref="H52:H53"/>
    <mergeCell ref="G61:G62"/>
    <mergeCell ref="H61:H62"/>
    <mergeCell ref="A63:H63"/>
    <mergeCell ref="A69:H69"/>
    <mergeCell ref="A70:A71"/>
    <mergeCell ref="B70:F70"/>
    <mergeCell ref="G70:G71"/>
    <mergeCell ref="H70:H71"/>
    <mergeCell ref="A54:H54"/>
    <mergeCell ref="A60:H60"/>
    <mergeCell ref="A61:A62"/>
    <mergeCell ref="A77:H77"/>
    <mergeCell ref="A78:A79"/>
    <mergeCell ref="B78:F78"/>
    <mergeCell ref="G78:G79"/>
    <mergeCell ref="H78:H79"/>
    <mergeCell ref="B61:F61"/>
    <mergeCell ref="A50:H50"/>
    <mergeCell ref="A51:H51"/>
    <mergeCell ref="A45:H45"/>
    <mergeCell ref="A35:H35"/>
    <mergeCell ref="A38:H38"/>
    <mergeCell ref="A42:H42"/>
    <mergeCell ref="A43:A44"/>
    <mergeCell ref="B43:F43"/>
    <mergeCell ref="G43:G44"/>
    <mergeCell ref="H43:H44"/>
    <mergeCell ref="A6:H6"/>
    <mergeCell ref="A22:H22"/>
    <mergeCell ref="A14:H14"/>
    <mergeCell ref="A19:H19"/>
    <mergeCell ref="A20:A21"/>
    <mergeCell ref="B20:F20"/>
    <mergeCell ref="G20:G21"/>
    <mergeCell ref="H20:H21"/>
    <mergeCell ref="A11:H11"/>
    <mergeCell ref="A12:A13"/>
    <mergeCell ref="B12:F12"/>
    <mergeCell ref="G12:G13"/>
    <mergeCell ref="H12:H13"/>
    <mergeCell ref="A1:H1"/>
    <mergeCell ref="A2:H2"/>
    <mergeCell ref="A3:H3"/>
    <mergeCell ref="A4:A5"/>
    <mergeCell ref="B4:F4"/>
    <mergeCell ref="G4:G5"/>
    <mergeCell ref="H4:H5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Q112"/>
  <sheetViews>
    <sheetView zoomScale="140" zoomScaleNormal="140" workbookViewId="0">
      <pane ySplit="1" topLeftCell="A17" activePane="bottomLeft" state="frozen"/>
      <selection pane="bottomLeft" activeCell="J14" sqref="J14"/>
    </sheetView>
  </sheetViews>
  <sheetFormatPr defaultRowHeight="11.25" x14ac:dyDescent="0.2"/>
  <cols>
    <col min="1" max="1" width="26.5703125" style="12" customWidth="1"/>
    <col min="2" max="2" width="7.7109375" style="12" customWidth="1"/>
    <col min="3" max="3" width="8.5703125" style="30" customWidth="1"/>
    <col min="4" max="4" width="8.140625" style="30" customWidth="1"/>
    <col min="5" max="5" width="9.42578125" style="30" customWidth="1"/>
    <col min="6" max="6" width="7.7109375" style="30" customWidth="1"/>
    <col min="7" max="7" width="8.42578125" style="12" customWidth="1"/>
    <col min="8" max="8" width="17.28515625" style="12" customWidth="1"/>
    <col min="9" max="256" width="9.140625" style="12"/>
    <col min="257" max="257" width="32.7109375" style="12" customWidth="1"/>
    <col min="258" max="258" width="7.7109375" style="12" customWidth="1"/>
    <col min="259" max="259" width="8.5703125" style="12" customWidth="1"/>
    <col min="260" max="260" width="8.140625" style="12" customWidth="1"/>
    <col min="261" max="261" width="9.42578125" style="12" customWidth="1"/>
    <col min="262" max="262" width="7.7109375" style="12" customWidth="1"/>
    <col min="263" max="263" width="8.42578125" style="12" customWidth="1"/>
    <col min="264" max="264" width="17.28515625" style="12" customWidth="1"/>
    <col min="265" max="512" width="9.140625" style="12"/>
    <col min="513" max="513" width="32.7109375" style="12" customWidth="1"/>
    <col min="514" max="514" width="7.7109375" style="12" customWidth="1"/>
    <col min="515" max="515" width="8.5703125" style="12" customWidth="1"/>
    <col min="516" max="516" width="8.140625" style="12" customWidth="1"/>
    <col min="517" max="517" width="9.42578125" style="12" customWidth="1"/>
    <col min="518" max="518" width="7.7109375" style="12" customWidth="1"/>
    <col min="519" max="519" width="8.42578125" style="12" customWidth="1"/>
    <col min="520" max="520" width="17.28515625" style="12" customWidth="1"/>
    <col min="521" max="768" width="9.140625" style="12"/>
    <col min="769" max="769" width="32.7109375" style="12" customWidth="1"/>
    <col min="770" max="770" width="7.7109375" style="12" customWidth="1"/>
    <col min="771" max="771" width="8.5703125" style="12" customWidth="1"/>
    <col min="772" max="772" width="8.140625" style="12" customWidth="1"/>
    <col min="773" max="773" width="9.42578125" style="12" customWidth="1"/>
    <col min="774" max="774" width="7.7109375" style="12" customWidth="1"/>
    <col min="775" max="775" width="8.42578125" style="12" customWidth="1"/>
    <col min="776" max="776" width="17.28515625" style="12" customWidth="1"/>
    <col min="777" max="1024" width="9.140625" style="12"/>
    <col min="1025" max="1025" width="32.7109375" style="12" customWidth="1"/>
    <col min="1026" max="1026" width="7.7109375" style="12" customWidth="1"/>
    <col min="1027" max="1027" width="8.5703125" style="12" customWidth="1"/>
    <col min="1028" max="1028" width="8.140625" style="12" customWidth="1"/>
    <col min="1029" max="1029" width="9.42578125" style="12" customWidth="1"/>
    <col min="1030" max="1030" width="7.7109375" style="12" customWidth="1"/>
    <col min="1031" max="1031" width="8.42578125" style="12" customWidth="1"/>
    <col min="1032" max="1032" width="17.28515625" style="12" customWidth="1"/>
    <col min="1033" max="1280" width="9.140625" style="12"/>
    <col min="1281" max="1281" width="32.7109375" style="12" customWidth="1"/>
    <col min="1282" max="1282" width="7.7109375" style="12" customWidth="1"/>
    <col min="1283" max="1283" width="8.5703125" style="12" customWidth="1"/>
    <col min="1284" max="1284" width="8.140625" style="12" customWidth="1"/>
    <col min="1285" max="1285" width="9.42578125" style="12" customWidth="1"/>
    <col min="1286" max="1286" width="7.7109375" style="12" customWidth="1"/>
    <col min="1287" max="1287" width="8.42578125" style="12" customWidth="1"/>
    <col min="1288" max="1288" width="17.28515625" style="12" customWidth="1"/>
    <col min="1289" max="1536" width="9.140625" style="12"/>
    <col min="1537" max="1537" width="32.7109375" style="12" customWidth="1"/>
    <col min="1538" max="1538" width="7.7109375" style="12" customWidth="1"/>
    <col min="1539" max="1539" width="8.5703125" style="12" customWidth="1"/>
    <col min="1540" max="1540" width="8.140625" style="12" customWidth="1"/>
    <col min="1541" max="1541" width="9.42578125" style="12" customWidth="1"/>
    <col min="1542" max="1542" width="7.7109375" style="12" customWidth="1"/>
    <col min="1543" max="1543" width="8.42578125" style="12" customWidth="1"/>
    <col min="1544" max="1544" width="17.28515625" style="12" customWidth="1"/>
    <col min="1545" max="1792" width="9.140625" style="12"/>
    <col min="1793" max="1793" width="32.7109375" style="12" customWidth="1"/>
    <col min="1794" max="1794" width="7.7109375" style="12" customWidth="1"/>
    <col min="1795" max="1795" width="8.5703125" style="12" customWidth="1"/>
    <col min="1796" max="1796" width="8.140625" style="12" customWidth="1"/>
    <col min="1797" max="1797" width="9.42578125" style="12" customWidth="1"/>
    <col min="1798" max="1798" width="7.7109375" style="12" customWidth="1"/>
    <col min="1799" max="1799" width="8.42578125" style="12" customWidth="1"/>
    <col min="1800" max="1800" width="17.28515625" style="12" customWidth="1"/>
    <col min="1801" max="2048" width="9.140625" style="12"/>
    <col min="2049" max="2049" width="32.7109375" style="12" customWidth="1"/>
    <col min="2050" max="2050" width="7.7109375" style="12" customWidth="1"/>
    <col min="2051" max="2051" width="8.5703125" style="12" customWidth="1"/>
    <col min="2052" max="2052" width="8.140625" style="12" customWidth="1"/>
    <col min="2053" max="2053" width="9.42578125" style="12" customWidth="1"/>
    <col min="2054" max="2054" width="7.7109375" style="12" customWidth="1"/>
    <col min="2055" max="2055" width="8.42578125" style="12" customWidth="1"/>
    <col min="2056" max="2056" width="17.28515625" style="12" customWidth="1"/>
    <col min="2057" max="2304" width="9.140625" style="12"/>
    <col min="2305" max="2305" width="32.7109375" style="12" customWidth="1"/>
    <col min="2306" max="2306" width="7.7109375" style="12" customWidth="1"/>
    <col min="2307" max="2307" width="8.5703125" style="12" customWidth="1"/>
    <col min="2308" max="2308" width="8.140625" style="12" customWidth="1"/>
    <col min="2309" max="2309" width="9.42578125" style="12" customWidth="1"/>
    <col min="2310" max="2310" width="7.7109375" style="12" customWidth="1"/>
    <col min="2311" max="2311" width="8.42578125" style="12" customWidth="1"/>
    <col min="2312" max="2312" width="17.28515625" style="12" customWidth="1"/>
    <col min="2313" max="2560" width="9.140625" style="12"/>
    <col min="2561" max="2561" width="32.7109375" style="12" customWidth="1"/>
    <col min="2562" max="2562" width="7.7109375" style="12" customWidth="1"/>
    <col min="2563" max="2563" width="8.5703125" style="12" customWidth="1"/>
    <col min="2564" max="2564" width="8.140625" style="12" customWidth="1"/>
    <col min="2565" max="2565" width="9.42578125" style="12" customWidth="1"/>
    <col min="2566" max="2566" width="7.7109375" style="12" customWidth="1"/>
    <col min="2567" max="2567" width="8.42578125" style="12" customWidth="1"/>
    <col min="2568" max="2568" width="17.28515625" style="12" customWidth="1"/>
    <col min="2569" max="2816" width="9.140625" style="12"/>
    <col min="2817" max="2817" width="32.7109375" style="12" customWidth="1"/>
    <col min="2818" max="2818" width="7.7109375" style="12" customWidth="1"/>
    <col min="2819" max="2819" width="8.5703125" style="12" customWidth="1"/>
    <col min="2820" max="2820" width="8.140625" style="12" customWidth="1"/>
    <col min="2821" max="2821" width="9.42578125" style="12" customWidth="1"/>
    <col min="2822" max="2822" width="7.7109375" style="12" customWidth="1"/>
    <col min="2823" max="2823" width="8.42578125" style="12" customWidth="1"/>
    <col min="2824" max="2824" width="17.28515625" style="12" customWidth="1"/>
    <col min="2825" max="3072" width="9.140625" style="12"/>
    <col min="3073" max="3073" width="32.7109375" style="12" customWidth="1"/>
    <col min="3074" max="3074" width="7.7109375" style="12" customWidth="1"/>
    <col min="3075" max="3075" width="8.5703125" style="12" customWidth="1"/>
    <col min="3076" max="3076" width="8.140625" style="12" customWidth="1"/>
    <col min="3077" max="3077" width="9.42578125" style="12" customWidth="1"/>
    <col min="3078" max="3078" width="7.7109375" style="12" customWidth="1"/>
    <col min="3079" max="3079" width="8.42578125" style="12" customWidth="1"/>
    <col min="3080" max="3080" width="17.28515625" style="12" customWidth="1"/>
    <col min="3081" max="3328" width="9.140625" style="12"/>
    <col min="3329" max="3329" width="32.7109375" style="12" customWidth="1"/>
    <col min="3330" max="3330" width="7.7109375" style="12" customWidth="1"/>
    <col min="3331" max="3331" width="8.5703125" style="12" customWidth="1"/>
    <col min="3332" max="3332" width="8.140625" style="12" customWidth="1"/>
    <col min="3333" max="3333" width="9.42578125" style="12" customWidth="1"/>
    <col min="3334" max="3334" width="7.7109375" style="12" customWidth="1"/>
    <col min="3335" max="3335" width="8.42578125" style="12" customWidth="1"/>
    <col min="3336" max="3336" width="17.28515625" style="12" customWidth="1"/>
    <col min="3337" max="3584" width="9.140625" style="12"/>
    <col min="3585" max="3585" width="32.7109375" style="12" customWidth="1"/>
    <col min="3586" max="3586" width="7.7109375" style="12" customWidth="1"/>
    <col min="3587" max="3587" width="8.5703125" style="12" customWidth="1"/>
    <col min="3588" max="3588" width="8.140625" style="12" customWidth="1"/>
    <col min="3589" max="3589" width="9.42578125" style="12" customWidth="1"/>
    <col min="3590" max="3590" width="7.7109375" style="12" customWidth="1"/>
    <col min="3591" max="3591" width="8.42578125" style="12" customWidth="1"/>
    <col min="3592" max="3592" width="17.28515625" style="12" customWidth="1"/>
    <col min="3593" max="3840" width="9.140625" style="12"/>
    <col min="3841" max="3841" width="32.7109375" style="12" customWidth="1"/>
    <col min="3842" max="3842" width="7.7109375" style="12" customWidth="1"/>
    <col min="3843" max="3843" width="8.5703125" style="12" customWidth="1"/>
    <col min="3844" max="3844" width="8.140625" style="12" customWidth="1"/>
    <col min="3845" max="3845" width="9.42578125" style="12" customWidth="1"/>
    <col min="3846" max="3846" width="7.7109375" style="12" customWidth="1"/>
    <col min="3847" max="3847" width="8.42578125" style="12" customWidth="1"/>
    <col min="3848" max="3848" width="17.28515625" style="12" customWidth="1"/>
    <col min="3849" max="4096" width="9.140625" style="12"/>
    <col min="4097" max="4097" width="32.7109375" style="12" customWidth="1"/>
    <col min="4098" max="4098" width="7.7109375" style="12" customWidth="1"/>
    <col min="4099" max="4099" width="8.5703125" style="12" customWidth="1"/>
    <col min="4100" max="4100" width="8.140625" style="12" customWidth="1"/>
    <col min="4101" max="4101" width="9.42578125" style="12" customWidth="1"/>
    <col min="4102" max="4102" width="7.7109375" style="12" customWidth="1"/>
    <col min="4103" max="4103" width="8.42578125" style="12" customWidth="1"/>
    <col min="4104" max="4104" width="17.28515625" style="12" customWidth="1"/>
    <col min="4105" max="4352" width="9.140625" style="12"/>
    <col min="4353" max="4353" width="32.7109375" style="12" customWidth="1"/>
    <col min="4354" max="4354" width="7.7109375" style="12" customWidth="1"/>
    <col min="4355" max="4355" width="8.5703125" style="12" customWidth="1"/>
    <col min="4356" max="4356" width="8.140625" style="12" customWidth="1"/>
    <col min="4357" max="4357" width="9.42578125" style="12" customWidth="1"/>
    <col min="4358" max="4358" width="7.7109375" style="12" customWidth="1"/>
    <col min="4359" max="4359" width="8.42578125" style="12" customWidth="1"/>
    <col min="4360" max="4360" width="17.28515625" style="12" customWidth="1"/>
    <col min="4361" max="4608" width="9.140625" style="12"/>
    <col min="4609" max="4609" width="32.7109375" style="12" customWidth="1"/>
    <col min="4610" max="4610" width="7.7109375" style="12" customWidth="1"/>
    <col min="4611" max="4611" width="8.5703125" style="12" customWidth="1"/>
    <col min="4612" max="4612" width="8.140625" style="12" customWidth="1"/>
    <col min="4613" max="4613" width="9.42578125" style="12" customWidth="1"/>
    <col min="4614" max="4614" width="7.7109375" style="12" customWidth="1"/>
    <col min="4615" max="4615" width="8.42578125" style="12" customWidth="1"/>
    <col min="4616" max="4616" width="17.28515625" style="12" customWidth="1"/>
    <col min="4617" max="4864" width="9.140625" style="12"/>
    <col min="4865" max="4865" width="32.7109375" style="12" customWidth="1"/>
    <col min="4866" max="4866" width="7.7109375" style="12" customWidth="1"/>
    <col min="4867" max="4867" width="8.5703125" style="12" customWidth="1"/>
    <col min="4868" max="4868" width="8.140625" style="12" customWidth="1"/>
    <col min="4869" max="4869" width="9.42578125" style="12" customWidth="1"/>
    <col min="4870" max="4870" width="7.7109375" style="12" customWidth="1"/>
    <col min="4871" max="4871" width="8.42578125" style="12" customWidth="1"/>
    <col min="4872" max="4872" width="17.28515625" style="12" customWidth="1"/>
    <col min="4873" max="5120" width="9.140625" style="12"/>
    <col min="5121" max="5121" width="32.7109375" style="12" customWidth="1"/>
    <col min="5122" max="5122" width="7.7109375" style="12" customWidth="1"/>
    <col min="5123" max="5123" width="8.5703125" style="12" customWidth="1"/>
    <col min="5124" max="5124" width="8.140625" style="12" customWidth="1"/>
    <col min="5125" max="5125" width="9.42578125" style="12" customWidth="1"/>
    <col min="5126" max="5126" width="7.7109375" style="12" customWidth="1"/>
    <col min="5127" max="5127" width="8.42578125" style="12" customWidth="1"/>
    <col min="5128" max="5128" width="17.28515625" style="12" customWidth="1"/>
    <col min="5129" max="5376" width="9.140625" style="12"/>
    <col min="5377" max="5377" width="32.7109375" style="12" customWidth="1"/>
    <col min="5378" max="5378" width="7.7109375" style="12" customWidth="1"/>
    <col min="5379" max="5379" width="8.5703125" style="12" customWidth="1"/>
    <col min="5380" max="5380" width="8.140625" style="12" customWidth="1"/>
    <col min="5381" max="5381" width="9.42578125" style="12" customWidth="1"/>
    <col min="5382" max="5382" width="7.7109375" style="12" customWidth="1"/>
    <col min="5383" max="5383" width="8.42578125" style="12" customWidth="1"/>
    <col min="5384" max="5384" width="17.28515625" style="12" customWidth="1"/>
    <col min="5385" max="5632" width="9.140625" style="12"/>
    <col min="5633" max="5633" width="32.7109375" style="12" customWidth="1"/>
    <col min="5634" max="5634" width="7.7109375" style="12" customWidth="1"/>
    <col min="5635" max="5635" width="8.5703125" style="12" customWidth="1"/>
    <col min="5636" max="5636" width="8.140625" style="12" customWidth="1"/>
    <col min="5637" max="5637" width="9.42578125" style="12" customWidth="1"/>
    <col min="5638" max="5638" width="7.7109375" style="12" customWidth="1"/>
    <col min="5639" max="5639" width="8.42578125" style="12" customWidth="1"/>
    <col min="5640" max="5640" width="17.28515625" style="12" customWidth="1"/>
    <col min="5641" max="5888" width="9.140625" style="12"/>
    <col min="5889" max="5889" width="32.7109375" style="12" customWidth="1"/>
    <col min="5890" max="5890" width="7.7109375" style="12" customWidth="1"/>
    <col min="5891" max="5891" width="8.5703125" style="12" customWidth="1"/>
    <col min="5892" max="5892" width="8.140625" style="12" customWidth="1"/>
    <col min="5893" max="5893" width="9.42578125" style="12" customWidth="1"/>
    <col min="5894" max="5894" width="7.7109375" style="12" customWidth="1"/>
    <col min="5895" max="5895" width="8.42578125" style="12" customWidth="1"/>
    <col min="5896" max="5896" width="17.28515625" style="12" customWidth="1"/>
    <col min="5897" max="6144" width="9.140625" style="12"/>
    <col min="6145" max="6145" width="32.7109375" style="12" customWidth="1"/>
    <col min="6146" max="6146" width="7.7109375" style="12" customWidth="1"/>
    <col min="6147" max="6147" width="8.5703125" style="12" customWidth="1"/>
    <col min="6148" max="6148" width="8.140625" style="12" customWidth="1"/>
    <col min="6149" max="6149" width="9.42578125" style="12" customWidth="1"/>
    <col min="6150" max="6150" width="7.7109375" style="12" customWidth="1"/>
    <col min="6151" max="6151" width="8.42578125" style="12" customWidth="1"/>
    <col min="6152" max="6152" width="17.28515625" style="12" customWidth="1"/>
    <col min="6153" max="6400" width="9.140625" style="12"/>
    <col min="6401" max="6401" width="32.7109375" style="12" customWidth="1"/>
    <col min="6402" max="6402" width="7.7109375" style="12" customWidth="1"/>
    <col min="6403" max="6403" width="8.5703125" style="12" customWidth="1"/>
    <col min="6404" max="6404" width="8.140625" style="12" customWidth="1"/>
    <col min="6405" max="6405" width="9.42578125" style="12" customWidth="1"/>
    <col min="6406" max="6406" width="7.7109375" style="12" customWidth="1"/>
    <col min="6407" max="6407" width="8.42578125" style="12" customWidth="1"/>
    <col min="6408" max="6408" width="17.28515625" style="12" customWidth="1"/>
    <col min="6409" max="6656" width="9.140625" style="12"/>
    <col min="6657" max="6657" width="32.7109375" style="12" customWidth="1"/>
    <col min="6658" max="6658" width="7.7109375" style="12" customWidth="1"/>
    <col min="6659" max="6659" width="8.5703125" style="12" customWidth="1"/>
    <col min="6660" max="6660" width="8.140625" style="12" customWidth="1"/>
    <col min="6661" max="6661" width="9.42578125" style="12" customWidth="1"/>
    <col min="6662" max="6662" width="7.7109375" style="12" customWidth="1"/>
    <col min="6663" max="6663" width="8.42578125" style="12" customWidth="1"/>
    <col min="6664" max="6664" width="17.28515625" style="12" customWidth="1"/>
    <col min="6665" max="6912" width="9.140625" style="12"/>
    <col min="6913" max="6913" width="32.7109375" style="12" customWidth="1"/>
    <col min="6914" max="6914" width="7.7109375" style="12" customWidth="1"/>
    <col min="6915" max="6915" width="8.5703125" style="12" customWidth="1"/>
    <col min="6916" max="6916" width="8.140625" style="12" customWidth="1"/>
    <col min="6917" max="6917" width="9.42578125" style="12" customWidth="1"/>
    <col min="6918" max="6918" width="7.7109375" style="12" customWidth="1"/>
    <col min="6919" max="6919" width="8.42578125" style="12" customWidth="1"/>
    <col min="6920" max="6920" width="17.28515625" style="12" customWidth="1"/>
    <col min="6921" max="7168" width="9.140625" style="12"/>
    <col min="7169" max="7169" width="32.7109375" style="12" customWidth="1"/>
    <col min="7170" max="7170" width="7.7109375" style="12" customWidth="1"/>
    <col min="7171" max="7171" width="8.5703125" style="12" customWidth="1"/>
    <col min="7172" max="7172" width="8.140625" style="12" customWidth="1"/>
    <col min="7173" max="7173" width="9.42578125" style="12" customWidth="1"/>
    <col min="7174" max="7174" width="7.7109375" style="12" customWidth="1"/>
    <col min="7175" max="7175" width="8.42578125" style="12" customWidth="1"/>
    <col min="7176" max="7176" width="17.28515625" style="12" customWidth="1"/>
    <col min="7177" max="7424" width="9.140625" style="12"/>
    <col min="7425" max="7425" width="32.7109375" style="12" customWidth="1"/>
    <col min="7426" max="7426" width="7.7109375" style="12" customWidth="1"/>
    <col min="7427" max="7427" width="8.5703125" style="12" customWidth="1"/>
    <col min="7428" max="7428" width="8.140625" style="12" customWidth="1"/>
    <col min="7429" max="7429" width="9.42578125" style="12" customWidth="1"/>
    <col min="7430" max="7430" width="7.7109375" style="12" customWidth="1"/>
    <col min="7431" max="7431" width="8.42578125" style="12" customWidth="1"/>
    <col min="7432" max="7432" width="17.28515625" style="12" customWidth="1"/>
    <col min="7433" max="7680" width="9.140625" style="12"/>
    <col min="7681" max="7681" width="32.7109375" style="12" customWidth="1"/>
    <col min="7682" max="7682" width="7.7109375" style="12" customWidth="1"/>
    <col min="7683" max="7683" width="8.5703125" style="12" customWidth="1"/>
    <col min="7684" max="7684" width="8.140625" style="12" customWidth="1"/>
    <col min="7685" max="7685" width="9.42578125" style="12" customWidth="1"/>
    <col min="7686" max="7686" width="7.7109375" style="12" customWidth="1"/>
    <col min="7687" max="7687" width="8.42578125" style="12" customWidth="1"/>
    <col min="7688" max="7688" width="17.28515625" style="12" customWidth="1"/>
    <col min="7689" max="7936" width="9.140625" style="12"/>
    <col min="7937" max="7937" width="32.7109375" style="12" customWidth="1"/>
    <col min="7938" max="7938" width="7.7109375" style="12" customWidth="1"/>
    <col min="7939" max="7939" width="8.5703125" style="12" customWidth="1"/>
    <col min="7940" max="7940" width="8.140625" style="12" customWidth="1"/>
    <col min="7941" max="7941" width="9.42578125" style="12" customWidth="1"/>
    <col min="7942" max="7942" width="7.7109375" style="12" customWidth="1"/>
    <col min="7943" max="7943" width="8.42578125" style="12" customWidth="1"/>
    <col min="7944" max="7944" width="17.28515625" style="12" customWidth="1"/>
    <col min="7945" max="8192" width="9.140625" style="12"/>
    <col min="8193" max="8193" width="32.7109375" style="12" customWidth="1"/>
    <col min="8194" max="8194" width="7.7109375" style="12" customWidth="1"/>
    <col min="8195" max="8195" width="8.5703125" style="12" customWidth="1"/>
    <col min="8196" max="8196" width="8.140625" style="12" customWidth="1"/>
    <col min="8197" max="8197" width="9.42578125" style="12" customWidth="1"/>
    <col min="8198" max="8198" width="7.7109375" style="12" customWidth="1"/>
    <col min="8199" max="8199" width="8.42578125" style="12" customWidth="1"/>
    <col min="8200" max="8200" width="17.28515625" style="12" customWidth="1"/>
    <col min="8201" max="8448" width="9.140625" style="12"/>
    <col min="8449" max="8449" width="32.7109375" style="12" customWidth="1"/>
    <col min="8450" max="8450" width="7.7109375" style="12" customWidth="1"/>
    <col min="8451" max="8451" width="8.5703125" style="12" customWidth="1"/>
    <col min="8452" max="8452" width="8.140625" style="12" customWidth="1"/>
    <col min="8453" max="8453" width="9.42578125" style="12" customWidth="1"/>
    <col min="8454" max="8454" width="7.7109375" style="12" customWidth="1"/>
    <col min="8455" max="8455" width="8.42578125" style="12" customWidth="1"/>
    <col min="8456" max="8456" width="17.28515625" style="12" customWidth="1"/>
    <col min="8457" max="8704" width="9.140625" style="12"/>
    <col min="8705" max="8705" width="32.7109375" style="12" customWidth="1"/>
    <col min="8706" max="8706" width="7.7109375" style="12" customWidth="1"/>
    <col min="8707" max="8707" width="8.5703125" style="12" customWidth="1"/>
    <col min="8708" max="8708" width="8.140625" style="12" customWidth="1"/>
    <col min="8709" max="8709" width="9.42578125" style="12" customWidth="1"/>
    <col min="8710" max="8710" width="7.7109375" style="12" customWidth="1"/>
    <col min="8711" max="8711" width="8.42578125" style="12" customWidth="1"/>
    <col min="8712" max="8712" width="17.28515625" style="12" customWidth="1"/>
    <col min="8713" max="8960" width="9.140625" style="12"/>
    <col min="8961" max="8961" width="32.7109375" style="12" customWidth="1"/>
    <col min="8962" max="8962" width="7.7109375" style="12" customWidth="1"/>
    <col min="8963" max="8963" width="8.5703125" style="12" customWidth="1"/>
    <col min="8964" max="8964" width="8.140625" style="12" customWidth="1"/>
    <col min="8965" max="8965" width="9.42578125" style="12" customWidth="1"/>
    <col min="8966" max="8966" width="7.7109375" style="12" customWidth="1"/>
    <col min="8967" max="8967" width="8.42578125" style="12" customWidth="1"/>
    <col min="8968" max="8968" width="17.28515625" style="12" customWidth="1"/>
    <col min="8969" max="9216" width="9.140625" style="12"/>
    <col min="9217" max="9217" width="32.7109375" style="12" customWidth="1"/>
    <col min="9218" max="9218" width="7.7109375" style="12" customWidth="1"/>
    <col min="9219" max="9219" width="8.5703125" style="12" customWidth="1"/>
    <col min="9220" max="9220" width="8.140625" style="12" customWidth="1"/>
    <col min="9221" max="9221" width="9.42578125" style="12" customWidth="1"/>
    <col min="9222" max="9222" width="7.7109375" style="12" customWidth="1"/>
    <col min="9223" max="9223" width="8.42578125" style="12" customWidth="1"/>
    <col min="9224" max="9224" width="17.28515625" style="12" customWidth="1"/>
    <col min="9225" max="9472" width="9.140625" style="12"/>
    <col min="9473" max="9473" width="32.7109375" style="12" customWidth="1"/>
    <col min="9474" max="9474" width="7.7109375" style="12" customWidth="1"/>
    <col min="9475" max="9475" width="8.5703125" style="12" customWidth="1"/>
    <col min="9476" max="9476" width="8.140625" style="12" customWidth="1"/>
    <col min="9477" max="9477" width="9.42578125" style="12" customWidth="1"/>
    <col min="9478" max="9478" width="7.7109375" style="12" customWidth="1"/>
    <col min="9479" max="9479" width="8.42578125" style="12" customWidth="1"/>
    <col min="9480" max="9480" width="17.28515625" style="12" customWidth="1"/>
    <col min="9481" max="9728" width="9.140625" style="12"/>
    <col min="9729" max="9729" width="32.7109375" style="12" customWidth="1"/>
    <col min="9730" max="9730" width="7.7109375" style="12" customWidth="1"/>
    <col min="9731" max="9731" width="8.5703125" style="12" customWidth="1"/>
    <col min="9732" max="9732" width="8.140625" style="12" customWidth="1"/>
    <col min="9733" max="9733" width="9.42578125" style="12" customWidth="1"/>
    <col min="9734" max="9734" width="7.7109375" style="12" customWidth="1"/>
    <col min="9735" max="9735" width="8.42578125" style="12" customWidth="1"/>
    <col min="9736" max="9736" width="17.28515625" style="12" customWidth="1"/>
    <col min="9737" max="9984" width="9.140625" style="12"/>
    <col min="9985" max="9985" width="32.7109375" style="12" customWidth="1"/>
    <col min="9986" max="9986" width="7.7109375" style="12" customWidth="1"/>
    <col min="9987" max="9987" width="8.5703125" style="12" customWidth="1"/>
    <col min="9988" max="9988" width="8.140625" style="12" customWidth="1"/>
    <col min="9989" max="9989" width="9.42578125" style="12" customWidth="1"/>
    <col min="9990" max="9990" width="7.7109375" style="12" customWidth="1"/>
    <col min="9991" max="9991" width="8.42578125" style="12" customWidth="1"/>
    <col min="9992" max="9992" width="17.28515625" style="12" customWidth="1"/>
    <col min="9993" max="10240" width="9.140625" style="12"/>
    <col min="10241" max="10241" width="32.7109375" style="12" customWidth="1"/>
    <col min="10242" max="10242" width="7.7109375" style="12" customWidth="1"/>
    <col min="10243" max="10243" width="8.5703125" style="12" customWidth="1"/>
    <col min="10244" max="10244" width="8.140625" style="12" customWidth="1"/>
    <col min="10245" max="10245" width="9.42578125" style="12" customWidth="1"/>
    <col min="10246" max="10246" width="7.7109375" style="12" customWidth="1"/>
    <col min="10247" max="10247" width="8.42578125" style="12" customWidth="1"/>
    <col min="10248" max="10248" width="17.28515625" style="12" customWidth="1"/>
    <col min="10249" max="10496" width="9.140625" style="12"/>
    <col min="10497" max="10497" width="32.7109375" style="12" customWidth="1"/>
    <col min="10498" max="10498" width="7.7109375" style="12" customWidth="1"/>
    <col min="10499" max="10499" width="8.5703125" style="12" customWidth="1"/>
    <col min="10500" max="10500" width="8.140625" style="12" customWidth="1"/>
    <col min="10501" max="10501" width="9.42578125" style="12" customWidth="1"/>
    <col min="10502" max="10502" width="7.7109375" style="12" customWidth="1"/>
    <col min="10503" max="10503" width="8.42578125" style="12" customWidth="1"/>
    <col min="10504" max="10504" width="17.28515625" style="12" customWidth="1"/>
    <col min="10505" max="10752" width="9.140625" style="12"/>
    <col min="10753" max="10753" width="32.7109375" style="12" customWidth="1"/>
    <col min="10754" max="10754" width="7.7109375" style="12" customWidth="1"/>
    <col min="10755" max="10755" width="8.5703125" style="12" customWidth="1"/>
    <col min="10756" max="10756" width="8.140625" style="12" customWidth="1"/>
    <col min="10757" max="10757" width="9.42578125" style="12" customWidth="1"/>
    <col min="10758" max="10758" width="7.7109375" style="12" customWidth="1"/>
    <col min="10759" max="10759" width="8.42578125" style="12" customWidth="1"/>
    <col min="10760" max="10760" width="17.28515625" style="12" customWidth="1"/>
    <col min="10761" max="11008" width="9.140625" style="12"/>
    <col min="11009" max="11009" width="32.7109375" style="12" customWidth="1"/>
    <col min="11010" max="11010" width="7.7109375" style="12" customWidth="1"/>
    <col min="11011" max="11011" width="8.5703125" style="12" customWidth="1"/>
    <col min="11012" max="11012" width="8.140625" style="12" customWidth="1"/>
    <col min="11013" max="11013" width="9.42578125" style="12" customWidth="1"/>
    <col min="11014" max="11014" width="7.7109375" style="12" customWidth="1"/>
    <col min="11015" max="11015" width="8.42578125" style="12" customWidth="1"/>
    <col min="11016" max="11016" width="17.28515625" style="12" customWidth="1"/>
    <col min="11017" max="11264" width="9.140625" style="12"/>
    <col min="11265" max="11265" width="32.7109375" style="12" customWidth="1"/>
    <col min="11266" max="11266" width="7.7109375" style="12" customWidth="1"/>
    <col min="11267" max="11267" width="8.5703125" style="12" customWidth="1"/>
    <col min="11268" max="11268" width="8.140625" style="12" customWidth="1"/>
    <col min="11269" max="11269" width="9.42578125" style="12" customWidth="1"/>
    <col min="11270" max="11270" width="7.7109375" style="12" customWidth="1"/>
    <col min="11271" max="11271" width="8.42578125" style="12" customWidth="1"/>
    <col min="11272" max="11272" width="17.28515625" style="12" customWidth="1"/>
    <col min="11273" max="11520" width="9.140625" style="12"/>
    <col min="11521" max="11521" width="32.7109375" style="12" customWidth="1"/>
    <col min="11522" max="11522" width="7.7109375" style="12" customWidth="1"/>
    <col min="11523" max="11523" width="8.5703125" style="12" customWidth="1"/>
    <col min="11524" max="11524" width="8.140625" style="12" customWidth="1"/>
    <col min="11525" max="11525" width="9.42578125" style="12" customWidth="1"/>
    <col min="11526" max="11526" width="7.7109375" style="12" customWidth="1"/>
    <col min="11527" max="11527" width="8.42578125" style="12" customWidth="1"/>
    <col min="11528" max="11528" width="17.28515625" style="12" customWidth="1"/>
    <col min="11529" max="11776" width="9.140625" style="12"/>
    <col min="11777" max="11777" width="32.7109375" style="12" customWidth="1"/>
    <col min="11778" max="11778" width="7.7109375" style="12" customWidth="1"/>
    <col min="11779" max="11779" width="8.5703125" style="12" customWidth="1"/>
    <col min="11780" max="11780" width="8.140625" style="12" customWidth="1"/>
    <col min="11781" max="11781" width="9.42578125" style="12" customWidth="1"/>
    <col min="11782" max="11782" width="7.7109375" style="12" customWidth="1"/>
    <col min="11783" max="11783" width="8.42578125" style="12" customWidth="1"/>
    <col min="11784" max="11784" width="17.28515625" style="12" customWidth="1"/>
    <col min="11785" max="12032" width="9.140625" style="12"/>
    <col min="12033" max="12033" width="32.7109375" style="12" customWidth="1"/>
    <col min="12034" max="12034" width="7.7109375" style="12" customWidth="1"/>
    <col min="12035" max="12035" width="8.5703125" style="12" customWidth="1"/>
    <col min="12036" max="12036" width="8.140625" style="12" customWidth="1"/>
    <col min="12037" max="12037" width="9.42578125" style="12" customWidth="1"/>
    <col min="12038" max="12038" width="7.7109375" style="12" customWidth="1"/>
    <col min="12039" max="12039" width="8.42578125" style="12" customWidth="1"/>
    <col min="12040" max="12040" width="17.28515625" style="12" customWidth="1"/>
    <col min="12041" max="12288" width="9.140625" style="12"/>
    <col min="12289" max="12289" width="32.7109375" style="12" customWidth="1"/>
    <col min="12290" max="12290" width="7.7109375" style="12" customWidth="1"/>
    <col min="12291" max="12291" width="8.5703125" style="12" customWidth="1"/>
    <col min="12292" max="12292" width="8.140625" style="12" customWidth="1"/>
    <col min="12293" max="12293" width="9.42578125" style="12" customWidth="1"/>
    <col min="12294" max="12294" width="7.7109375" style="12" customWidth="1"/>
    <col min="12295" max="12295" width="8.42578125" style="12" customWidth="1"/>
    <col min="12296" max="12296" width="17.28515625" style="12" customWidth="1"/>
    <col min="12297" max="12544" width="9.140625" style="12"/>
    <col min="12545" max="12545" width="32.7109375" style="12" customWidth="1"/>
    <col min="12546" max="12546" width="7.7109375" style="12" customWidth="1"/>
    <col min="12547" max="12547" width="8.5703125" style="12" customWidth="1"/>
    <col min="12548" max="12548" width="8.140625" style="12" customWidth="1"/>
    <col min="12549" max="12549" width="9.42578125" style="12" customWidth="1"/>
    <col min="12550" max="12550" width="7.7109375" style="12" customWidth="1"/>
    <col min="12551" max="12551" width="8.42578125" style="12" customWidth="1"/>
    <col min="12552" max="12552" width="17.28515625" style="12" customWidth="1"/>
    <col min="12553" max="12800" width="9.140625" style="12"/>
    <col min="12801" max="12801" width="32.7109375" style="12" customWidth="1"/>
    <col min="12802" max="12802" width="7.7109375" style="12" customWidth="1"/>
    <col min="12803" max="12803" width="8.5703125" style="12" customWidth="1"/>
    <col min="12804" max="12804" width="8.140625" style="12" customWidth="1"/>
    <col min="12805" max="12805" width="9.42578125" style="12" customWidth="1"/>
    <col min="12806" max="12806" width="7.7109375" style="12" customWidth="1"/>
    <col min="12807" max="12807" width="8.42578125" style="12" customWidth="1"/>
    <col min="12808" max="12808" width="17.28515625" style="12" customWidth="1"/>
    <col min="12809" max="13056" width="9.140625" style="12"/>
    <col min="13057" max="13057" width="32.7109375" style="12" customWidth="1"/>
    <col min="13058" max="13058" width="7.7109375" style="12" customWidth="1"/>
    <col min="13059" max="13059" width="8.5703125" style="12" customWidth="1"/>
    <col min="13060" max="13060" width="8.140625" style="12" customWidth="1"/>
    <col min="13061" max="13061" width="9.42578125" style="12" customWidth="1"/>
    <col min="13062" max="13062" width="7.7109375" style="12" customWidth="1"/>
    <col min="13063" max="13063" width="8.42578125" style="12" customWidth="1"/>
    <col min="13064" max="13064" width="17.28515625" style="12" customWidth="1"/>
    <col min="13065" max="13312" width="9.140625" style="12"/>
    <col min="13313" max="13313" width="32.7109375" style="12" customWidth="1"/>
    <col min="13314" max="13314" width="7.7109375" style="12" customWidth="1"/>
    <col min="13315" max="13315" width="8.5703125" style="12" customWidth="1"/>
    <col min="13316" max="13316" width="8.140625" style="12" customWidth="1"/>
    <col min="13317" max="13317" width="9.42578125" style="12" customWidth="1"/>
    <col min="13318" max="13318" width="7.7109375" style="12" customWidth="1"/>
    <col min="13319" max="13319" width="8.42578125" style="12" customWidth="1"/>
    <col min="13320" max="13320" width="17.28515625" style="12" customWidth="1"/>
    <col min="13321" max="13568" width="9.140625" style="12"/>
    <col min="13569" max="13569" width="32.7109375" style="12" customWidth="1"/>
    <col min="13570" max="13570" width="7.7109375" style="12" customWidth="1"/>
    <col min="13571" max="13571" width="8.5703125" style="12" customWidth="1"/>
    <col min="13572" max="13572" width="8.140625" style="12" customWidth="1"/>
    <col min="13573" max="13573" width="9.42578125" style="12" customWidth="1"/>
    <col min="13574" max="13574" width="7.7109375" style="12" customWidth="1"/>
    <col min="13575" max="13575" width="8.42578125" style="12" customWidth="1"/>
    <col min="13576" max="13576" width="17.28515625" style="12" customWidth="1"/>
    <col min="13577" max="13824" width="9.140625" style="12"/>
    <col min="13825" max="13825" width="32.7109375" style="12" customWidth="1"/>
    <col min="13826" max="13826" width="7.7109375" style="12" customWidth="1"/>
    <col min="13827" max="13827" width="8.5703125" style="12" customWidth="1"/>
    <col min="13828" max="13828" width="8.140625" style="12" customWidth="1"/>
    <col min="13829" max="13829" width="9.42578125" style="12" customWidth="1"/>
    <col min="13830" max="13830" width="7.7109375" style="12" customWidth="1"/>
    <col min="13831" max="13831" width="8.42578125" style="12" customWidth="1"/>
    <col min="13832" max="13832" width="17.28515625" style="12" customWidth="1"/>
    <col min="13833" max="14080" width="9.140625" style="12"/>
    <col min="14081" max="14081" width="32.7109375" style="12" customWidth="1"/>
    <col min="14082" max="14082" width="7.7109375" style="12" customWidth="1"/>
    <col min="14083" max="14083" width="8.5703125" style="12" customWidth="1"/>
    <col min="14084" max="14084" width="8.140625" style="12" customWidth="1"/>
    <col min="14085" max="14085" width="9.42578125" style="12" customWidth="1"/>
    <col min="14086" max="14086" width="7.7109375" style="12" customWidth="1"/>
    <col min="14087" max="14087" width="8.42578125" style="12" customWidth="1"/>
    <col min="14088" max="14088" width="17.28515625" style="12" customWidth="1"/>
    <col min="14089" max="14336" width="9.140625" style="12"/>
    <col min="14337" max="14337" width="32.7109375" style="12" customWidth="1"/>
    <col min="14338" max="14338" width="7.7109375" style="12" customWidth="1"/>
    <col min="14339" max="14339" width="8.5703125" style="12" customWidth="1"/>
    <col min="14340" max="14340" width="8.140625" style="12" customWidth="1"/>
    <col min="14341" max="14341" width="9.42578125" style="12" customWidth="1"/>
    <col min="14342" max="14342" width="7.7109375" style="12" customWidth="1"/>
    <col min="14343" max="14343" width="8.42578125" style="12" customWidth="1"/>
    <col min="14344" max="14344" width="17.28515625" style="12" customWidth="1"/>
    <col min="14345" max="14592" width="9.140625" style="12"/>
    <col min="14593" max="14593" width="32.7109375" style="12" customWidth="1"/>
    <col min="14594" max="14594" width="7.7109375" style="12" customWidth="1"/>
    <col min="14595" max="14595" width="8.5703125" style="12" customWidth="1"/>
    <col min="14596" max="14596" width="8.140625" style="12" customWidth="1"/>
    <col min="14597" max="14597" width="9.42578125" style="12" customWidth="1"/>
    <col min="14598" max="14598" width="7.7109375" style="12" customWidth="1"/>
    <col min="14599" max="14599" width="8.42578125" style="12" customWidth="1"/>
    <col min="14600" max="14600" width="17.28515625" style="12" customWidth="1"/>
    <col min="14601" max="14848" width="9.140625" style="12"/>
    <col min="14849" max="14849" width="32.7109375" style="12" customWidth="1"/>
    <col min="14850" max="14850" width="7.7109375" style="12" customWidth="1"/>
    <col min="14851" max="14851" width="8.5703125" style="12" customWidth="1"/>
    <col min="14852" max="14852" width="8.140625" style="12" customWidth="1"/>
    <col min="14853" max="14853" width="9.42578125" style="12" customWidth="1"/>
    <col min="14854" max="14854" width="7.7109375" style="12" customWidth="1"/>
    <col min="14855" max="14855" width="8.42578125" style="12" customWidth="1"/>
    <col min="14856" max="14856" width="17.28515625" style="12" customWidth="1"/>
    <col min="14857" max="15104" width="9.140625" style="12"/>
    <col min="15105" max="15105" width="32.7109375" style="12" customWidth="1"/>
    <col min="15106" max="15106" width="7.7109375" style="12" customWidth="1"/>
    <col min="15107" max="15107" width="8.5703125" style="12" customWidth="1"/>
    <col min="15108" max="15108" width="8.140625" style="12" customWidth="1"/>
    <col min="15109" max="15109" width="9.42578125" style="12" customWidth="1"/>
    <col min="15110" max="15110" width="7.7109375" style="12" customWidth="1"/>
    <col min="15111" max="15111" width="8.42578125" style="12" customWidth="1"/>
    <col min="15112" max="15112" width="17.28515625" style="12" customWidth="1"/>
    <col min="15113" max="15360" width="9.140625" style="12"/>
    <col min="15361" max="15361" width="32.7109375" style="12" customWidth="1"/>
    <col min="15362" max="15362" width="7.7109375" style="12" customWidth="1"/>
    <col min="15363" max="15363" width="8.5703125" style="12" customWidth="1"/>
    <col min="15364" max="15364" width="8.140625" style="12" customWidth="1"/>
    <col min="15365" max="15365" width="9.42578125" style="12" customWidth="1"/>
    <col min="15366" max="15366" width="7.7109375" style="12" customWidth="1"/>
    <col min="15367" max="15367" width="8.42578125" style="12" customWidth="1"/>
    <col min="15368" max="15368" width="17.28515625" style="12" customWidth="1"/>
    <col min="15369" max="15616" width="9.140625" style="12"/>
    <col min="15617" max="15617" width="32.7109375" style="12" customWidth="1"/>
    <col min="15618" max="15618" width="7.7109375" style="12" customWidth="1"/>
    <col min="15619" max="15619" width="8.5703125" style="12" customWidth="1"/>
    <col min="15620" max="15620" width="8.140625" style="12" customWidth="1"/>
    <col min="15621" max="15621" width="9.42578125" style="12" customWidth="1"/>
    <col min="15622" max="15622" width="7.7109375" style="12" customWidth="1"/>
    <col min="15623" max="15623" width="8.42578125" style="12" customWidth="1"/>
    <col min="15624" max="15624" width="17.28515625" style="12" customWidth="1"/>
    <col min="15625" max="15872" width="9.140625" style="12"/>
    <col min="15873" max="15873" width="32.7109375" style="12" customWidth="1"/>
    <col min="15874" max="15874" width="7.7109375" style="12" customWidth="1"/>
    <col min="15875" max="15875" width="8.5703125" style="12" customWidth="1"/>
    <col min="15876" max="15876" width="8.140625" style="12" customWidth="1"/>
    <col min="15877" max="15877" width="9.42578125" style="12" customWidth="1"/>
    <col min="15878" max="15878" width="7.7109375" style="12" customWidth="1"/>
    <col min="15879" max="15879" width="8.42578125" style="12" customWidth="1"/>
    <col min="15880" max="15880" width="17.28515625" style="12" customWidth="1"/>
    <col min="15881" max="16128" width="9.140625" style="12"/>
    <col min="16129" max="16129" width="32.7109375" style="12" customWidth="1"/>
    <col min="16130" max="16130" width="7.7109375" style="12" customWidth="1"/>
    <col min="16131" max="16131" width="8.5703125" style="12" customWidth="1"/>
    <col min="16132" max="16132" width="8.140625" style="12" customWidth="1"/>
    <col min="16133" max="16133" width="9.42578125" style="12" customWidth="1"/>
    <col min="16134" max="16134" width="7.7109375" style="12" customWidth="1"/>
    <col min="16135" max="16135" width="8.42578125" style="12" customWidth="1"/>
    <col min="16136" max="16136" width="17.28515625" style="12" customWidth="1"/>
    <col min="16137" max="16384" width="9.140625" style="12"/>
  </cols>
  <sheetData>
    <row r="1" spans="1:8" ht="15.75" customHeight="1" x14ac:dyDescent="0.3">
      <c r="A1" s="55" t="s">
        <v>102</v>
      </c>
      <c r="B1" s="55"/>
      <c r="C1" s="55"/>
      <c r="D1" s="55"/>
      <c r="E1" s="55"/>
      <c r="F1" s="55"/>
      <c r="G1" s="55"/>
      <c r="H1" s="55"/>
    </row>
    <row r="2" spans="1:8" ht="12.75" x14ac:dyDescent="0.2">
      <c r="A2" s="56" t="s">
        <v>0</v>
      </c>
      <c r="B2" s="56"/>
      <c r="C2" s="56"/>
      <c r="D2" s="56"/>
      <c r="E2" s="56"/>
      <c r="F2" s="56"/>
      <c r="G2" s="56"/>
      <c r="H2" s="56"/>
    </row>
    <row r="3" spans="1:8" x14ac:dyDescent="0.2">
      <c r="A3" s="53" t="s">
        <v>1</v>
      </c>
      <c r="B3" s="53"/>
      <c r="C3" s="53"/>
      <c r="D3" s="53"/>
      <c r="E3" s="53"/>
      <c r="F3" s="53"/>
      <c r="G3" s="53"/>
      <c r="H3" s="53"/>
    </row>
    <row r="4" spans="1:8" ht="11.25" customHeight="1" x14ac:dyDescent="0.2">
      <c r="A4" s="51" t="s">
        <v>2</v>
      </c>
      <c r="B4" s="53" t="s">
        <v>3</v>
      </c>
      <c r="C4" s="53"/>
      <c r="D4" s="53"/>
      <c r="E4" s="53"/>
      <c r="F4" s="53"/>
      <c r="G4" s="51" t="s">
        <v>4</v>
      </c>
      <c r="H4" s="51" t="s">
        <v>5</v>
      </c>
    </row>
    <row r="5" spans="1:8" ht="11.45" customHeight="1" x14ac:dyDescent="0.2">
      <c r="A5" s="51"/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51"/>
      <c r="H5" s="51"/>
    </row>
    <row r="6" spans="1:8" x14ac:dyDescent="0.2">
      <c r="A6" s="51" t="s">
        <v>11</v>
      </c>
      <c r="B6" s="51"/>
      <c r="C6" s="52"/>
      <c r="D6" s="52"/>
      <c r="E6" s="52"/>
      <c r="F6" s="52"/>
      <c r="G6" s="51"/>
      <c r="H6" s="51"/>
    </row>
    <row r="7" spans="1:8" ht="11.45" customHeight="1" x14ac:dyDescent="0.2">
      <c r="A7" s="19" t="s">
        <v>60</v>
      </c>
      <c r="B7" s="5">
        <v>205</v>
      </c>
      <c r="C7" s="33">
        <v>5.96</v>
      </c>
      <c r="D7" s="33">
        <v>8.25</v>
      </c>
      <c r="E7" s="33">
        <v>42.89</v>
      </c>
      <c r="F7" s="33">
        <v>261</v>
      </c>
      <c r="G7" s="5" t="s">
        <v>79</v>
      </c>
      <c r="H7" s="19" t="s">
        <v>39</v>
      </c>
    </row>
    <row r="8" spans="1:8" ht="11.45" customHeight="1" x14ac:dyDescent="0.2">
      <c r="A8" s="6" t="s">
        <v>51</v>
      </c>
      <c r="B8" s="4">
        <v>20</v>
      </c>
      <c r="C8" s="40">
        <v>4.6399999999999997</v>
      </c>
      <c r="D8" s="40">
        <v>5.9</v>
      </c>
      <c r="E8" s="40">
        <v>0</v>
      </c>
      <c r="F8" s="40">
        <v>72</v>
      </c>
      <c r="G8" s="5" t="s">
        <v>52</v>
      </c>
      <c r="H8" s="6" t="s">
        <v>53</v>
      </c>
    </row>
    <row r="9" spans="1:8" s="15" customFormat="1" x14ac:dyDescent="0.2">
      <c r="A9" s="2" t="s">
        <v>65</v>
      </c>
      <c r="B9" s="3">
        <v>60</v>
      </c>
      <c r="C9" s="10">
        <v>5.7</v>
      </c>
      <c r="D9" s="10">
        <v>1.8</v>
      </c>
      <c r="E9" s="10">
        <v>31.2</v>
      </c>
      <c r="F9" s="10">
        <v>159</v>
      </c>
      <c r="G9" s="27" t="s">
        <v>66</v>
      </c>
      <c r="H9" s="14" t="s">
        <v>67</v>
      </c>
    </row>
    <row r="10" spans="1:8" ht="12.75" customHeight="1" x14ac:dyDescent="0.2">
      <c r="A10" s="2" t="s">
        <v>12</v>
      </c>
      <c r="B10" s="4">
        <v>215</v>
      </c>
      <c r="C10" s="35">
        <v>7.0000000000000007E-2</v>
      </c>
      <c r="D10" s="35">
        <v>0.02</v>
      </c>
      <c r="E10" s="35">
        <v>15</v>
      </c>
      <c r="F10" s="35">
        <v>60</v>
      </c>
      <c r="G10" s="4" t="s">
        <v>13</v>
      </c>
      <c r="H10" s="6" t="s">
        <v>14</v>
      </c>
    </row>
    <row r="11" spans="1:8" s="29" customFormat="1" ht="11.25" customHeight="1" x14ac:dyDescent="0.2">
      <c r="A11" s="22" t="s">
        <v>15</v>
      </c>
      <c r="B11" s="13">
        <f>SUM(B7:B10)</f>
        <v>500</v>
      </c>
      <c r="C11" s="36">
        <f>SUM(C7:C10)</f>
        <v>16.37</v>
      </c>
      <c r="D11" s="36">
        <f>SUM(D7:D10)</f>
        <v>15.97</v>
      </c>
      <c r="E11" s="36">
        <f>SUM(E7:E10)</f>
        <v>89.09</v>
      </c>
      <c r="F11" s="36">
        <f>SUM(F7:F10)</f>
        <v>552</v>
      </c>
      <c r="G11" s="13"/>
      <c r="H11" s="6"/>
    </row>
    <row r="12" spans="1:8" x14ac:dyDescent="0.2">
      <c r="A12" s="53" t="s">
        <v>18</v>
      </c>
      <c r="B12" s="53"/>
      <c r="C12" s="53"/>
      <c r="D12" s="53"/>
      <c r="E12" s="53"/>
      <c r="F12" s="53"/>
      <c r="G12" s="53"/>
      <c r="H12" s="53"/>
    </row>
    <row r="13" spans="1:8" x14ac:dyDescent="0.2">
      <c r="A13" s="51" t="s">
        <v>2</v>
      </c>
      <c r="B13" s="53" t="s">
        <v>3</v>
      </c>
      <c r="C13" s="53"/>
      <c r="D13" s="53"/>
      <c r="E13" s="53"/>
      <c r="F13" s="53"/>
      <c r="G13" s="51" t="s">
        <v>4</v>
      </c>
      <c r="H13" s="51" t="s">
        <v>5</v>
      </c>
    </row>
    <row r="14" spans="1:8" ht="22.5" x14ac:dyDescent="0.2">
      <c r="A14" s="51"/>
      <c r="B14" s="13" t="s">
        <v>6</v>
      </c>
      <c r="C14" s="13" t="s">
        <v>7</v>
      </c>
      <c r="D14" s="13" t="s">
        <v>8</v>
      </c>
      <c r="E14" s="13" t="s">
        <v>9</v>
      </c>
      <c r="F14" s="13" t="s">
        <v>10</v>
      </c>
      <c r="G14" s="51"/>
      <c r="H14" s="51"/>
    </row>
    <row r="15" spans="1:8" ht="11.25" customHeight="1" x14ac:dyDescent="0.2">
      <c r="A15" s="51" t="s">
        <v>11</v>
      </c>
      <c r="B15" s="51"/>
      <c r="C15" s="52"/>
      <c r="D15" s="52"/>
      <c r="E15" s="52"/>
      <c r="F15" s="52"/>
      <c r="G15" s="51"/>
      <c r="H15" s="51"/>
    </row>
    <row r="16" spans="1:8" ht="21.75" customHeight="1" x14ac:dyDescent="0.2">
      <c r="A16" s="6" t="s">
        <v>112</v>
      </c>
      <c r="B16" s="3">
        <v>150</v>
      </c>
      <c r="C16" s="24">
        <v>12.5</v>
      </c>
      <c r="D16" s="24">
        <v>12.76</v>
      </c>
      <c r="E16" s="24">
        <v>50.42</v>
      </c>
      <c r="F16" s="24">
        <v>362.18</v>
      </c>
      <c r="G16" s="27" t="s">
        <v>145</v>
      </c>
      <c r="H16" s="6" t="s">
        <v>56</v>
      </c>
    </row>
    <row r="17" spans="1:251" x14ac:dyDescent="0.2">
      <c r="A17" s="2" t="s">
        <v>65</v>
      </c>
      <c r="B17" s="3">
        <v>30</v>
      </c>
      <c r="C17" s="10">
        <v>2.85</v>
      </c>
      <c r="D17" s="10">
        <v>0.9</v>
      </c>
      <c r="E17" s="10">
        <v>15.6</v>
      </c>
      <c r="F17" s="10">
        <v>79.5</v>
      </c>
      <c r="G17" s="27" t="s">
        <v>66</v>
      </c>
      <c r="H17" s="14" t="s">
        <v>67</v>
      </c>
    </row>
    <row r="18" spans="1:251" x14ac:dyDescent="0.2">
      <c r="A18" s="6" t="s">
        <v>19</v>
      </c>
      <c r="B18" s="4">
        <v>100</v>
      </c>
      <c r="C18" s="25">
        <v>0.4</v>
      </c>
      <c r="D18" s="25">
        <v>0.4</v>
      </c>
      <c r="E18" s="25">
        <f>19.6/2</f>
        <v>9.8000000000000007</v>
      </c>
      <c r="F18" s="25">
        <f>94/2</f>
        <v>47</v>
      </c>
      <c r="G18" s="4" t="s">
        <v>20</v>
      </c>
      <c r="H18" s="6" t="s">
        <v>21</v>
      </c>
    </row>
    <row r="19" spans="1:251" s="18" customFormat="1" x14ac:dyDescent="0.2">
      <c r="A19" s="28" t="s">
        <v>22</v>
      </c>
      <c r="B19" s="5">
        <v>222</v>
      </c>
      <c r="C19" s="4">
        <v>0.13</v>
      </c>
      <c r="D19" s="4">
        <v>0.02</v>
      </c>
      <c r="E19" s="4">
        <v>15.2</v>
      </c>
      <c r="F19" s="4">
        <v>62</v>
      </c>
      <c r="G19" s="4" t="s">
        <v>23</v>
      </c>
      <c r="H19" s="19" t="s">
        <v>24</v>
      </c>
    </row>
    <row r="20" spans="1:251" s="18" customFormat="1" x14ac:dyDescent="0.2">
      <c r="A20" s="22" t="s">
        <v>15</v>
      </c>
      <c r="B20" s="13">
        <f>SUM(B16:B19)</f>
        <v>502</v>
      </c>
      <c r="C20" s="36">
        <f>SUM(C16:C19)</f>
        <v>15.88</v>
      </c>
      <c r="D20" s="36">
        <f>SUM(D16:D19)</f>
        <v>14.08</v>
      </c>
      <c r="E20" s="36">
        <f>SUM(E16:E19)</f>
        <v>91.02</v>
      </c>
      <c r="F20" s="36">
        <f>SUM(F16:F19)</f>
        <v>550.68000000000006</v>
      </c>
      <c r="G20" s="13"/>
      <c r="H20" s="6"/>
    </row>
    <row r="21" spans="1:251" x14ac:dyDescent="0.2">
      <c r="A21" s="53" t="s">
        <v>26</v>
      </c>
      <c r="B21" s="53"/>
      <c r="C21" s="53"/>
      <c r="D21" s="53"/>
      <c r="E21" s="53"/>
      <c r="F21" s="53"/>
      <c r="G21" s="53"/>
      <c r="H21" s="53"/>
    </row>
    <row r="22" spans="1:251" x14ac:dyDescent="0.2">
      <c r="A22" s="51" t="s">
        <v>2</v>
      </c>
      <c r="B22" s="53" t="s">
        <v>3</v>
      </c>
      <c r="C22" s="53"/>
      <c r="D22" s="53"/>
      <c r="E22" s="53"/>
      <c r="F22" s="53"/>
      <c r="G22" s="51" t="s">
        <v>4</v>
      </c>
      <c r="H22" s="51" t="s">
        <v>5</v>
      </c>
    </row>
    <row r="23" spans="1:251" ht="22.5" x14ac:dyDescent="0.2">
      <c r="A23" s="51"/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51"/>
      <c r="H23" s="51"/>
    </row>
    <row r="24" spans="1:251" ht="11.25" customHeight="1" x14ac:dyDescent="0.2">
      <c r="A24" s="51" t="s">
        <v>11</v>
      </c>
      <c r="B24" s="51"/>
      <c r="C24" s="51"/>
      <c r="D24" s="51"/>
      <c r="E24" s="51"/>
      <c r="F24" s="51"/>
      <c r="G24" s="51"/>
      <c r="H24" s="51"/>
    </row>
    <row r="25" spans="1:251" ht="11.45" customHeight="1" x14ac:dyDescent="0.2">
      <c r="A25" s="6" t="s">
        <v>113</v>
      </c>
      <c r="B25" s="4">
        <v>90</v>
      </c>
      <c r="C25" s="44">
        <v>12.01</v>
      </c>
      <c r="D25" s="44">
        <v>9.77</v>
      </c>
      <c r="E25" s="44">
        <v>11.61</v>
      </c>
      <c r="F25" s="44">
        <v>182.85</v>
      </c>
      <c r="G25" s="5" t="s">
        <v>114</v>
      </c>
      <c r="H25" s="2" t="s">
        <v>115</v>
      </c>
    </row>
    <row r="26" spans="1:251" x14ac:dyDescent="0.2">
      <c r="A26" s="2" t="s">
        <v>54</v>
      </c>
      <c r="B26" s="4">
        <v>150</v>
      </c>
      <c r="C26" s="43">
        <v>3.06</v>
      </c>
      <c r="D26" s="43">
        <v>4.8</v>
      </c>
      <c r="E26" s="43">
        <v>20.440000000000001</v>
      </c>
      <c r="F26" s="43">
        <v>137.25</v>
      </c>
      <c r="G26" s="4" t="s">
        <v>55</v>
      </c>
      <c r="H26" s="2" t="s">
        <v>16</v>
      </c>
    </row>
    <row r="27" spans="1:251" s="11" customFormat="1" x14ac:dyDescent="0.25">
      <c r="A27" s="19" t="s">
        <v>70</v>
      </c>
      <c r="B27" s="23">
        <v>50</v>
      </c>
      <c r="C27" s="10">
        <v>4</v>
      </c>
      <c r="D27" s="10">
        <v>0.5</v>
      </c>
      <c r="E27" s="10">
        <v>25.5</v>
      </c>
      <c r="F27" s="10">
        <v>125</v>
      </c>
      <c r="G27" s="26" t="s">
        <v>36</v>
      </c>
      <c r="H27" s="2" t="s">
        <v>71</v>
      </c>
    </row>
    <row r="28" spans="1:251" x14ac:dyDescent="0.2">
      <c r="A28" s="2" t="s">
        <v>12</v>
      </c>
      <c r="B28" s="4">
        <v>215</v>
      </c>
      <c r="C28" s="35">
        <v>7.0000000000000007E-2</v>
      </c>
      <c r="D28" s="35">
        <v>0.02</v>
      </c>
      <c r="E28" s="35">
        <v>15</v>
      </c>
      <c r="F28" s="35">
        <v>60</v>
      </c>
      <c r="G28" s="4" t="s">
        <v>13</v>
      </c>
      <c r="H28" s="6" t="s">
        <v>14</v>
      </c>
    </row>
    <row r="29" spans="1:251" s="18" customFormat="1" x14ac:dyDescent="0.2">
      <c r="A29" s="22" t="s">
        <v>15</v>
      </c>
      <c r="B29" s="13">
        <f>SUM(B25:B28)</f>
        <v>505</v>
      </c>
      <c r="C29" s="36">
        <f>SUM(C25:C28)</f>
        <v>19.14</v>
      </c>
      <c r="D29" s="36">
        <f>SUM(D25:D28)</f>
        <v>15.09</v>
      </c>
      <c r="E29" s="36">
        <f>SUM(E25:E28)</f>
        <v>72.55</v>
      </c>
      <c r="F29" s="36">
        <f>SUM(F25:F28)</f>
        <v>505.1</v>
      </c>
      <c r="G29" s="13"/>
      <c r="H29" s="6"/>
    </row>
    <row r="30" spans="1:251" x14ac:dyDescent="0.2">
      <c r="A30" s="53" t="s">
        <v>31</v>
      </c>
      <c r="B30" s="53"/>
      <c r="C30" s="53"/>
      <c r="D30" s="53"/>
      <c r="E30" s="53"/>
      <c r="F30" s="53"/>
      <c r="G30" s="53"/>
      <c r="H30" s="53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</row>
    <row r="31" spans="1:251" x14ac:dyDescent="0.2">
      <c r="A31" s="51" t="s">
        <v>2</v>
      </c>
      <c r="B31" s="53" t="s">
        <v>3</v>
      </c>
      <c r="C31" s="53"/>
      <c r="D31" s="53"/>
      <c r="E31" s="53"/>
      <c r="F31" s="53"/>
      <c r="G31" s="51" t="s">
        <v>4</v>
      </c>
      <c r="H31" s="51" t="s">
        <v>5</v>
      </c>
    </row>
    <row r="32" spans="1:251" ht="22.5" x14ac:dyDescent="0.2">
      <c r="A32" s="51"/>
      <c r="B32" s="13" t="s">
        <v>6</v>
      </c>
      <c r="C32" s="13" t="s">
        <v>7</v>
      </c>
      <c r="D32" s="13" t="s">
        <v>8</v>
      </c>
      <c r="E32" s="13" t="s">
        <v>9</v>
      </c>
      <c r="F32" s="13" t="s">
        <v>10</v>
      </c>
      <c r="G32" s="51"/>
      <c r="H32" s="51"/>
    </row>
    <row r="33" spans="1:251" x14ac:dyDescent="0.2">
      <c r="A33" s="51" t="s">
        <v>11</v>
      </c>
      <c r="B33" s="51"/>
      <c r="C33" s="51"/>
      <c r="D33" s="51"/>
      <c r="E33" s="51"/>
      <c r="F33" s="51"/>
      <c r="G33" s="51"/>
      <c r="H33" s="51"/>
    </row>
    <row r="34" spans="1:251" ht="11.25" customHeight="1" x14ac:dyDescent="0.2">
      <c r="A34" s="6" t="s">
        <v>75</v>
      </c>
      <c r="B34" s="5">
        <v>220</v>
      </c>
      <c r="C34" s="5">
        <v>14.88</v>
      </c>
      <c r="D34" s="5">
        <v>17.510000000000002</v>
      </c>
      <c r="E34" s="5">
        <v>37.520000000000003</v>
      </c>
      <c r="F34" s="5">
        <v>367.84</v>
      </c>
      <c r="G34" s="4" t="s">
        <v>103</v>
      </c>
      <c r="H34" s="6" t="s">
        <v>76</v>
      </c>
    </row>
    <row r="35" spans="1:251" ht="22.5" customHeight="1" x14ac:dyDescent="0.2">
      <c r="A35" s="19" t="s">
        <v>27</v>
      </c>
      <c r="B35" s="5">
        <v>60</v>
      </c>
      <c r="C35" s="33">
        <v>0.66</v>
      </c>
      <c r="D35" s="33">
        <v>0.12</v>
      </c>
      <c r="E35" s="33">
        <v>2.2799999999999998</v>
      </c>
      <c r="F35" s="33">
        <v>13.2</v>
      </c>
      <c r="G35" s="5" t="s">
        <v>28</v>
      </c>
      <c r="H35" s="2" t="s">
        <v>29</v>
      </c>
    </row>
    <row r="36" spans="1:251" x14ac:dyDescent="0.2">
      <c r="A36" s="2" t="s">
        <v>65</v>
      </c>
      <c r="B36" s="5">
        <v>30</v>
      </c>
      <c r="C36" s="33">
        <f>4.75/50*30</f>
        <v>2.85</v>
      </c>
      <c r="D36" s="33">
        <f>1.5/50*30</f>
        <v>0.89999999999999991</v>
      </c>
      <c r="E36" s="33">
        <f>26/50*30</f>
        <v>15.600000000000001</v>
      </c>
      <c r="F36" s="33">
        <f>132.5/50*30</f>
        <v>79.5</v>
      </c>
      <c r="G36" s="4" t="s">
        <v>66</v>
      </c>
      <c r="H36" s="14" t="s">
        <v>67</v>
      </c>
    </row>
    <row r="37" spans="1:251" x14ac:dyDescent="0.2">
      <c r="A37" s="28" t="s">
        <v>22</v>
      </c>
      <c r="B37" s="5">
        <v>222</v>
      </c>
      <c r="C37" s="4">
        <v>0.13</v>
      </c>
      <c r="D37" s="4">
        <v>0.02</v>
      </c>
      <c r="E37" s="4">
        <v>15.2</v>
      </c>
      <c r="F37" s="4">
        <v>62</v>
      </c>
      <c r="G37" s="4" t="s">
        <v>23</v>
      </c>
      <c r="H37" s="19" t="s">
        <v>24</v>
      </c>
    </row>
    <row r="38" spans="1:251" s="34" customFormat="1" ht="10.5" customHeight="1" x14ac:dyDescent="0.25">
      <c r="A38" s="22" t="s">
        <v>15</v>
      </c>
      <c r="B38" s="13">
        <f>SUM(B34:B37)</f>
        <v>532</v>
      </c>
      <c r="C38" s="13">
        <f>SUM(C34:C37)</f>
        <v>18.52</v>
      </c>
      <c r="D38" s="13">
        <f>SUM(D34:D37)</f>
        <v>18.55</v>
      </c>
      <c r="E38" s="13">
        <f>SUM(E34:E37)</f>
        <v>70.600000000000009</v>
      </c>
      <c r="F38" s="13">
        <f>SUM(F34:F37)</f>
        <v>522.54</v>
      </c>
      <c r="G38" s="13"/>
      <c r="H38" s="6"/>
    </row>
    <row r="39" spans="1:251" x14ac:dyDescent="0.2">
      <c r="A39" s="53" t="s">
        <v>33</v>
      </c>
      <c r="B39" s="53"/>
      <c r="C39" s="53"/>
      <c r="D39" s="53"/>
      <c r="E39" s="53"/>
      <c r="F39" s="53"/>
      <c r="G39" s="53"/>
      <c r="H39" s="5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</row>
    <row r="40" spans="1:251" x14ac:dyDescent="0.2">
      <c r="A40" s="51" t="s">
        <v>2</v>
      </c>
      <c r="B40" s="53" t="s">
        <v>3</v>
      </c>
      <c r="C40" s="53"/>
      <c r="D40" s="53"/>
      <c r="E40" s="53"/>
      <c r="F40" s="53"/>
      <c r="G40" s="51" t="s">
        <v>4</v>
      </c>
      <c r="H40" s="51" t="s">
        <v>5</v>
      </c>
    </row>
    <row r="41" spans="1:251" ht="22.5" x14ac:dyDescent="0.2">
      <c r="A41" s="51"/>
      <c r="B41" s="13" t="s">
        <v>6</v>
      </c>
      <c r="C41" s="13" t="s">
        <v>7</v>
      </c>
      <c r="D41" s="13" t="s">
        <v>8</v>
      </c>
      <c r="E41" s="13" t="s">
        <v>9</v>
      </c>
      <c r="F41" s="13" t="s">
        <v>10</v>
      </c>
      <c r="G41" s="51"/>
      <c r="H41" s="51"/>
    </row>
    <row r="42" spans="1:251" x14ac:dyDescent="0.2">
      <c r="A42" s="51" t="s">
        <v>11</v>
      </c>
      <c r="B42" s="51"/>
      <c r="C42" s="51"/>
      <c r="D42" s="51"/>
      <c r="E42" s="51"/>
      <c r="F42" s="51"/>
      <c r="G42" s="51"/>
      <c r="H42" s="51"/>
    </row>
    <row r="43" spans="1:251" ht="11.25" customHeight="1" x14ac:dyDescent="0.2">
      <c r="A43" s="6" t="s">
        <v>77</v>
      </c>
      <c r="B43" s="33">
        <v>205</v>
      </c>
      <c r="C43" s="33">
        <v>8.6</v>
      </c>
      <c r="D43" s="33">
        <v>8.16</v>
      </c>
      <c r="E43" s="33">
        <v>44.26</v>
      </c>
      <c r="F43" s="33">
        <v>279</v>
      </c>
      <c r="G43" s="5" t="s">
        <v>25</v>
      </c>
      <c r="H43" s="14" t="s">
        <v>78</v>
      </c>
    </row>
    <row r="44" spans="1:251" ht="11.45" customHeight="1" x14ac:dyDescent="0.2">
      <c r="A44" s="6" t="s">
        <v>51</v>
      </c>
      <c r="B44" s="4">
        <v>20</v>
      </c>
      <c r="C44" s="40">
        <v>4.6399999999999997</v>
      </c>
      <c r="D44" s="40">
        <v>5.9</v>
      </c>
      <c r="E44" s="40">
        <v>0</v>
      </c>
      <c r="F44" s="40">
        <v>72</v>
      </c>
      <c r="G44" s="5" t="s">
        <v>52</v>
      </c>
      <c r="H44" s="6" t="s">
        <v>53</v>
      </c>
    </row>
    <row r="45" spans="1:251" x14ac:dyDescent="0.2">
      <c r="A45" s="2" t="s">
        <v>65</v>
      </c>
      <c r="B45" s="3">
        <v>60</v>
      </c>
      <c r="C45" s="10">
        <v>5.7</v>
      </c>
      <c r="D45" s="10">
        <v>1.8</v>
      </c>
      <c r="E45" s="10">
        <v>31.2</v>
      </c>
      <c r="F45" s="10">
        <v>159</v>
      </c>
      <c r="G45" s="27" t="s">
        <v>66</v>
      </c>
      <c r="H45" s="14" t="s">
        <v>67</v>
      </c>
    </row>
    <row r="46" spans="1:251" ht="11.45" customHeight="1" x14ac:dyDescent="0.2">
      <c r="A46" s="2" t="s">
        <v>12</v>
      </c>
      <c r="B46" s="4">
        <v>215</v>
      </c>
      <c r="C46" s="35">
        <v>7.0000000000000007E-2</v>
      </c>
      <c r="D46" s="35">
        <v>0.02</v>
      </c>
      <c r="E46" s="35">
        <v>15</v>
      </c>
      <c r="F46" s="35">
        <v>60</v>
      </c>
      <c r="G46" s="4" t="s">
        <v>13</v>
      </c>
      <c r="H46" s="6" t="s">
        <v>14</v>
      </c>
    </row>
    <row r="47" spans="1:251" ht="11.45" customHeight="1" x14ac:dyDescent="0.2">
      <c r="A47" s="22" t="s">
        <v>15</v>
      </c>
      <c r="B47" s="13">
        <f>SUM(B43:B46)</f>
        <v>500</v>
      </c>
      <c r="C47" s="13">
        <f>SUM(C43:C46)</f>
        <v>19.009999999999998</v>
      </c>
      <c r="D47" s="13">
        <f>SUM(D43:D46)</f>
        <v>15.88</v>
      </c>
      <c r="E47" s="13">
        <f>SUM(E43:E46)</f>
        <v>90.46</v>
      </c>
      <c r="F47" s="13">
        <f>SUM(F43:F46)</f>
        <v>570</v>
      </c>
      <c r="G47" s="13"/>
      <c r="H47" s="6"/>
    </row>
    <row r="48" spans="1:251" x14ac:dyDescent="0.2">
      <c r="A48" s="53" t="s">
        <v>99</v>
      </c>
      <c r="B48" s="53"/>
      <c r="C48" s="53"/>
      <c r="D48" s="53"/>
      <c r="E48" s="53"/>
      <c r="F48" s="53"/>
      <c r="G48" s="53"/>
      <c r="H48" s="5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</row>
    <row r="49" spans="1:251" x14ac:dyDescent="0.2">
      <c r="A49" s="51" t="s">
        <v>2</v>
      </c>
      <c r="B49" s="53" t="s">
        <v>3</v>
      </c>
      <c r="C49" s="53"/>
      <c r="D49" s="53"/>
      <c r="E49" s="53"/>
      <c r="F49" s="53"/>
      <c r="G49" s="51" t="s">
        <v>4</v>
      </c>
      <c r="H49" s="51" t="s">
        <v>5</v>
      </c>
    </row>
    <row r="50" spans="1:251" ht="22.5" x14ac:dyDescent="0.2">
      <c r="A50" s="51"/>
      <c r="B50" s="13" t="s">
        <v>6</v>
      </c>
      <c r="C50" s="13" t="s">
        <v>7</v>
      </c>
      <c r="D50" s="13" t="s">
        <v>8</v>
      </c>
      <c r="E50" s="13" t="s">
        <v>9</v>
      </c>
      <c r="F50" s="13" t="s">
        <v>10</v>
      </c>
      <c r="G50" s="51"/>
      <c r="H50" s="51"/>
    </row>
    <row r="51" spans="1:251" x14ac:dyDescent="0.2">
      <c r="A51" s="51" t="s">
        <v>11</v>
      </c>
      <c r="B51" s="51"/>
      <c r="C51" s="52"/>
      <c r="D51" s="52"/>
      <c r="E51" s="52"/>
      <c r="F51" s="52"/>
      <c r="G51" s="51"/>
      <c r="H51" s="51"/>
    </row>
    <row r="52" spans="1:251" x14ac:dyDescent="0.2">
      <c r="A52" s="2" t="s">
        <v>104</v>
      </c>
      <c r="B52" s="23">
        <v>90</v>
      </c>
      <c r="C52" s="10">
        <v>11</v>
      </c>
      <c r="D52" s="10">
        <v>6.98</v>
      </c>
      <c r="E52" s="10">
        <v>13.1</v>
      </c>
      <c r="F52" s="10">
        <v>159.84</v>
      </c>
      <c r="G52" s="27" t="s">
        <v>105</v>
      </c>
      <c r="H52" s="9" t="s">
        <v>106</v>
      </c>
    </row>
    <row r="53" spans="1:251" ht="11.25" customHeight="1" x14ac:dyDescent="0.2">
      <c r="A53" s="6" t="s">
        <v>95</v>
      </c>
      <c r="B53" s="4">
        <v>150</v>
      </c>
      <c r="C53" s="33">
        <v>2.6</v>
      </c>
      <c r="D53" s="33">
        <v>11.8</v>
      </c>
      <c r="E53" s="33">
        <v>13.81</v>
      </c>
      <c r="F53" s="33">
        <v>163.5</v>
      </c>
      <c r="G53" s="4" t="s">
        <v>96</v>
      </c>
      <c r="H53" s="37" t="s">
        <v>94</v>
      </c>
    </row>
    <row r="54" spans="1:251" ht="11.45" customHeight="1" x14ac:dyDescent="0.2">
      <c r="A54" s="19" t="s">
        <v>70</v>
      </c>
      <c r="B54" s="4">
        <v>50</v>
      </c>
      <c r="C54" s="33">
        <v>4</v>
      </c>
      <c r="D54" s="33">
        <v>0.5</v>
      </c>
      <c r="E54" s="33">
        <v>25.5</v>
      </c>
      <c r="F54" s="33">
        <v>125</v>
      </c>
      <c r="G54" s="4" t="s">
        <v>36</v>
      </c>
      <c r="H54" s="2" t="s">
        <v>71</v>
      </c>
    </row>
    <row r="55" spans="1:251" x14ac:dyDescent="0.2">
      <c r="A55" s="28" t="s">
        <v>22</v>
      </c>
      <c r="B55" s="5">
        <v>222</v>
      </c>
      <c r="C55" s="4">
        <v>0.13</v>
      </c>
      <c r="D55" s="4">
        <v>0.02</v>
      </c>
      <c r="E55" s="4">
        <v>15.2</v>
      </c>
      <c r="F55" s="4">
        <v>62</v>
      </c>
      <c r="G55" s="4" t="s">
        <v>23</v>
      </c>
      <c r="H55" s="19" t="s">
        <v>24</v>
      </c>
    </row>
    <row r="56" spans="1:251" x14ac:dyDescent="0.2">
      <c r="A56" s="22" t="s">
        <v>15</v>
      </c>
      <c r="B56" s="13">
        <f>SUM(B52:B55)</f>
        <v>512</v>
      </c>
      <c r="C56" s="36">
        <f>SUM(C52:C55)</f>
        <v>17.73</v>
      </c>
      <c r="D56" s="36">
        <f>SUM(D52:D55)</f>
        <v>19.3</v>
      </c>
      <c r="E56" s="36">
        <f>SUM(E52:E55)</f>
        <v>67.61</v>
      </c>
      <c r="F56" s="36">
        <f>SUM(F52:F55)</f>
        <v>510.34000000000003</v>
      </c>
      <c r="G56" s="13"/>
      <c r="H56" s="6"/>
    </row>
    <row r="57" spans="1:251" ht="12.75" x14ac:dyDescent="0.2">
      <c r="A57" s="54" t="s">
        <v>38</v>
      </c>
      <c r="B57" s="54"/>
      <c r="C57" s="54"/>
      <c r="D57" s="54"/>
      <c r="E57" s="54"/>
      <c r="F57" s="54"/>
      <c r="G57" s="54"/>
      <c r="H57" s="54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</row>
    <row r="58" spans="1:251" x14ac:dyDescent="0.2">
      <c r="A58" s="53" t="s">
        <v>1</v>
      </c>
      <c r="B58" s="53"/>
      <c r="C58" s="53"/>
      <c r="D58" s="53"/>
      <c r="E58" s="53"/>
      <c r="F58" s="53"/>
      <c r="G58" s="53"/>
      <c r="H58" s="53"/>
    </row>
    <row r="59" spans="1:251" x14ac:dyDescent="0.2">
      <c r="A59" s="51" t="s">
        <v>2</v>
      </c>
      <c r="B59" s="53" t="s">
        <v>3</v>
      </c>
      <c r="C59" s="53"/>
      <c r="D59" s="53"/>
      <c r="E59" s="53"/>
      <c r="F59" s="53"/>
      <c r="G59" s="51" t="s">
        <v>4</v>
      </c>
      <c r="H59" s="51" t="s">
        <v>5</v>
      </c>
    </row>
    <row r="60" spans="1:251" ht="22.5" x14ac:dyDescent="0.2">
      <c r="A60" s="51"/>
      <c r="B60" s="13" t="s">
        <v>6</v>
      </c>
      <c r="C60" s="13" t="s">
        <v>7</v>
      </c>
      <c r="D60" s="13" t="s">
        <v>8</v>
      </c>
      <c r="E60" s="13" t="s">
        <v>9</v>
      </c>
      <c r="F60" s="13" t="s">
        <v>10</v>
      </c>
      <c r="G60" s="51"/>
      <c r="H60" s="51"/>
    </row>
    <row r="61" spans="1:251" ht="9.75" customHeight="1" x14ac:dyDescent="0.2">
      <c r="A61" s="51" t="s">
        <v>11</v>
      </c>
      <c r="B61" s="51"/>
      <c r="C61" s="52"/>
      <c r="D61" s="52"/>
      <c r="E61" s="52"/>
      <c r="F61" s="52"/>
      <c r="G61" s="51"/>
      <c r="H61" s="51"/>
    </row>
    <row r="62" spans="1:251" ht="11.45" customHeight="1" x14ac:dyDescent="0.2">
      <c r="A62" s="6" t="s">
        <v>107</v>
      </c>
      <c r="B62" s="3">
        <v>205</v>
      </c>
      <c r="C62" s="10">
        <v>5.93</v>
      </c>
      <c r="D62" s="10">
        <v>6.2</v>
      </c>
      <c r="E62" s="10">
        <v>34.39</v>
      </c>
      <c r="F62" s="10">
        <v>217.74</v>
      </c>
      <c r="G62" s="1" t="s">
        <v>108</v>
      </c>
      <c r="H62" s="14" t="s">
        <v>80</v>
      </c>
    </row>
    <row r="63" spans="1:251" x14ac:dyDescent="0.2">
      <c r="A63" s="6" t="s">
        <v>51</v>
      </c>
      <c r="B63" s="4">
        <v>30</v>
      </c>
      <c r="C63" s="45">
        <v>6.96</v>
      </c>
      <c r="D63" s="45">
        <v>8.85</v>
      </c>
      <c r="E63" s="45">
        <v>0</v>
      </c>
      <c r="F63" s="45">
        <v>108</v>
      </c>
      <c r="G63" s="5" t="s">
        <v>52</v>
      </c>
      <c r="H63" s="6" t="s">
        <v>53</v>
      </c>
    </row>
    <row r="64" spans="1:251" x14ac:dyDescent="0.2">
      <c r="A64" s="2" t="s">
        <v>65</v>
      </c>
      <c r="B64" s="5">
        <v>50</v>
      </c>
      <c r="C64" s="33">
        <v>4.75</v>
      </c>
      <c r="D64" s="33">
        <v>1.5</v>
      </c>
      <c r="E64" s="33">
        <v>26</v>
      </c>
      <c r="F64" s="33">
        <v>132.5</v>
      </c>
      <c r="G64" s="4" t="s">
        <v>66</v>
      </c>
      <c r="H64" s="14" t="s">
        <v>67</v>
      </c>
    </row>
    <row r="65" spans="1:251" x14ac:dyDescent="0.2">
      <c r="A65" s="2" t="s">
        <v>12</v>
      </c>
      <c r="B65" s="4">
        <v>215</v>
      </c>
      <c r="C65" s="4">
        <v>7.0000000000000007E-2</v>
      </c>
      <c r="D65" s="4">
        <v>0.02</v>
      </c>
      <c r="E65" s="4">
        <v>15</v>
      </c>
      <c r="F65" s="4">
        <v>60</v>
      </c>
      <c r="G65" s="4" t="s">
        <v>13</v>
      </c>
      <c r="H65" s="6" t="s">
        <v>14</v>
      </c>
    </row>
    <row r="66" spans="1:251" x14ac:dyDescent="0.2">
      <c r="A66" s="22" t="s">
        <v>15</v>
      </c>
      <c r="B66" s="13">
        <f>SUM(B62:B65)</f>
        <v>500</v>
      </c>
      <c r="C66" s="13">
        <f>SUM(C62:C65)</f>
        <v>17.71</v>
      </c>
      <c r="D66" s="13">
        <f>SUM(D62:D65)</f>
        <v>16.57</v>
      </c>
      <c r="E66" s="13">
        <f>SUM(E62:E65)</f>
        <v>75.39</v>
      </c>
      <c r="F66" s="13">
        <f>SUM(F62:F65)</f>
        <v>518.24</v>
      </c>
      <c r="G66" s="13"/>
      <c r="H66" s="6"/>
    </row>
    <row r="67" spans="1:251" x14ac:dyDescent="0.2">
      <c r="A67" s="53" t="s">
        <v>18</v>
      </c>
      <c r="B67" s="53"/>
      <c r="C67" s="53"/>
      <c r="D67" s="53"/>
      <c r="E67" s="53"/>
      <c r="F67" s="53"/>
      <c r="G67" s="53"/>
      <c r="H67" s="53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</row>
    <row r="68" spans="1:251" x14ac:dyDescent="0.2">
      <c r="A68" s="51" t="s">
        <v>2</v>
      </c>
      <c r="B68" s="53" t="s">
        <v>3</v>
      </c>
      <c r="C68" s="53"/>
      <c r="D68" s="53"/>
      <c r="E68" s="53"/>
      <c r="F68" s="53"/>
      <c r="G68" s="51" t="s">
        <v>4</v>
      </c>
      <c r="H68" s="51" t="s">
        <v>5</v>
      </c>
    </row>
    <row r="69" spans="1:251" ht="22.5" x14ac:dyDescent="0.2">
      <c r="A69" s="51"/>
      <c r="B69" s="13" t="s">
        <v>6</v>
      </c>
      <c r="C69" s="13" t="s">
        <v>7</v>
      </c>
      <c r="D69" s="13" t="s">
        <v>8</v>
      </c>
      <c r="E69" s="13" t="s">
        <v>9</v>
      </c>
      <c r="F69" s="13" t="s">
        <v>10</v>
      </c>
      <c r="G69" s="51"/>
      <c r="H69" s="51"/>
    </row>
    <row r="70" spans="1:251" x14ac:dyDescent="0.2">
      <c r="A70" s="51" t="s">
        <v>11</v>
      </c>
      <c r="B70" s="51"/>
      <c r="C70" s="52"/>
      <c r="D70" s="52"/>
      <c r="E70" s="52"/>
      <c r="F70" s="52"/>
      <c r="G70" s="51"/>
      <c r="H70" s="51"/>
    </row>
    <row r="71" spans="1:251" ht="11.25" customHeight="1" x14ac:dyDescent="0.2">
      <c r="A71" s="16" t="s">
        <v>116</v>
      </c>
      <c r="B71" s="7">
        <v>90</v>
      </c>
      <c r="C71" s="10">
        <v>20</v>
      </c>
      <c r="D71" s="10">
        <v>6.2</v>
      </c>
      <c r="E71" s="10">
        <v>5.31</v>
      </c>
      <c r="F71" s="10">
        <v>157.1</v>
      </c>
      <c r="G71" s="8" t="s">
        <v>117</v>
      </c>
      <c r="H71" s="9" t="s">
        <v>40</v>
      </c>
    </row>
    <row r="72" spans="1:251" ht="11.45" customHeight="1" x14ac:dyDescent="0.2">
      <c r="A72" s="6" t="s">
        <v>72</v>
      </c>
      <c r="B72" s="4">
        <v>150</v>
      </c>
      <c r="C72" s="4">
        <v>5.52</v>
      </c>
      <c r="D72" s="4">
        <v>4.51</v>
      </c>
      <c r="E72" s="4">
        <v>26.45</v>
      </c>
      <c r="F72" s="4">
        <v>168.45</v>
      </c>
      <c r="G72" s="4" t="s">
        <v>73</v>
      </c>
      <c r="H72" s="6" t="s">
        <v>74</v>
      </c>
    </row>
    <row r="73" spans="1:251" ht="22.5" x14ac:dyDescent="0.2">
      <c r="A73" s="19" t="s">
        <v>68</v>
      </c>
      <c r="B73" s="3">
        <v>60</v>
      </c>
      <c r="C73" s="24">
        <v>0.42</v>
      </c>
      <c r="D73" s="24">
        <v>0.06</v>
      </c>
      <c r="E73" s="24">
        <v>1.1399999999999999</v>
      </c>
      <c r="F73" s="24">
        <v>7.2</v>
      </c>
      <c r="G73" s="1" t="s">
        <v>69</v>
      </c>
      <c r="H73" s="2" t="s">
        <v>29</v>
      </c>
    </row>
    <row r="74" spans="1:251" ht="12" customHeight="1" x14ac:dyDescent="0.2">
      <c r="A74" s="19" t="s">
        <v>70</v>
      </c>
      <c r="B74" s="4">
        <v>40</v>
      </c>
      <c r="C74" s="5">
        <v>3.2</v>
      </c>
      <c r="D74" s="5">
        <v>0.4</v>
      </c>
      <c r="E74" s="5">
        <v>20.399999999999999</v>
      </c>
      <c r="F74" s="5">
        <v>100</v>
      </c>
      <c r="G74" s="4" t="s">
        <v>17</v>
      </c>
      <c r="H74" s="2" t="s">
        <v>71</v>
      </c>
    </row>
    <row r="75" spans="1:251" s="18" customFormat="1" ht="12" customHeight="1" x14ac:dyDescent="0.2">
      <c r="A75" s="28" t="s">
        <v>22</v>
      </c>
      <c r="B75" s="5">
        <v>222</v>
      </c>
      <c r="C75" s="4">
        <v>0.13</v>
      </c>
      <c r="D75" s="4">
        <v>0.02</v>
      </c>
      <c r="E75" s="4">
        <v>15.2</v>
      </c>
      <c r="F75" s="4">
        <v>62</v>
      </c>
      <c r="G75" s="4" t="s">
        <v>23</v>
      </c>
      <c r="H75" s="19" t="s">
        <v>24</v>
      </c>
    </row>
    <row r="76" spans="1:251" x14ac:dyDescent="0.2">
      <c r="A76" s="22" t="s">
        <v>15</v>
      </c>
      <c r="B76" s="13">
        <f>SUM(B71:B75)</f>
        <v>562</v>
      </c>
      <c r="C76" s="36">
        <f>SUM(C71:C75)</f>
        <v>29.27</v>
      </c>
      <c r="D76" s="36">
        <f>SUM(D71:D75)</f>
        <v>11.190000000000001</v>
      </c>
      <c r="E76" s="36">
        <f>SUM(E71:E75)</f>
        <v>68.5</v>
      </c>
      <c r="F76" s="36">
        <f>SUM(F71:F75)</f>
        <v>494.74999999999994</v>
      </c>
      <c r="G76" s="13"/>
      <c r="H76" s="6"/>
    </row>
    <row r="77" spans="1:251" x14ac:dyDescent="0.2">
      <c r="A77" s="53" t="s">
        <v>26</v>
      </c>
      <c r="B77" s="53"/>
      <c r="C77" s="53"/>
      <c r="D77" s="53"/>
      <c r="E77" s="53"/>
      <c r="F77" s="53"/>
      <c r="G77" s="53"/>
      <c r="H77" s="53"/>
    </row>
    <row r="78" spans="1:251" x14ac:dyDescent="0.2">
      <c r="A78" s="51" t="s">
        <v>2</v>
      </c>
      <c r="B78" s="53" t="s">
        <v>3</v>
      </c>
      <c r="C78" s="53"/>
      <c r="D78" s="53"/>
      <c r="E78" s="53"/>
      <c r="F78" s="53"/>
      <c r="G78" s="51" t="s">
        <v>4</v>
      </c>
      <c r="H78" s="51" t="s">
        <v>5</v>
      </c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</row>
    <row r="79" spans="1:251" ht="22.5" x14ac:dyDescent="0.2">
      <c r="A79" s="51"/>
      <c r="B79" s="13" t="s">
        <v>6</v>
      </c>
      <c r="C79" s="13" t="s">
        <v>7</v>
      </c>
      <c r="D79" s="13" t="s">
        <v>8</v>
      </c>
      <c r="E79" s="13" t="s">
        <v>9</v>
      </c>
      <c r="F79" s="13" t="s">
        <v>10</v>
      </c>
      <c r="G79" s="51"/>
      <c r="H79" s="51"/>
    </row>
    <row r="80" spans="1:251" x14ac:dyDescent="0.2">
      <c r="A80" s="51" t="s">
        <v>11</v>
      </c>
      <c r="B80" s="51"/>
      <c r="C80" s="51"/>
      <c r="D80" s="51"/>
      <c r="E80" s="51"/>
      <c r="F80" s="51"/>
      <c r="G80" s="51"/>
      <c r="H80" s="51"/>
    </row>
    <row r="81" spans="1:251" ht="22.5" x14ac:dyDescent="0.2">
      <c r="A81" s="6" t="s">
        <v>118</v>
      </c>
      <c r="B81" s="4">
        <v>90</v>
      </c>
      <c r="C81" s="5">
        <v>12.01</v>
      </c>
      <c r="D81" s="5">
        <v>9.77</v>
      </c>
      <c r="E81" s="5">
        <v>11.61</v>
      </c>
      <c r="F81" s="5">
        <v>182.85</v>
      </c>
      <c r="G81" s="4" t="s">
        <v>114</v>
      </c>
      <c r="H81" s="2" t="s">
        <v>115</v>
      </c>
    </row>
    <row r="82" spans="1:251" ht="11.25" customHeight="1" x14ac:dyDescent="0.2">
      <c r="A82" s="2" t="s">
        <v>54</v>
      </c>
      <c r="B82" s="4">
        <v>150</v>
      </c>
      <c r="C82" s="43">
        <v>3.06</v>
      </c>
      <c r="D82" s="43">
        <v>4.8</v>
      </c>
      <c r="E82" s="43">
        <v>20.440000000000001</v>
      </c>
      <c r="F82" s="43">
        <v>137.25</v>
      </c>
      <c r="G82" s="4" t="s">
        <v>55</v>
      </c>
      <c r="H82" s="2" t="s">
        <v>16</v>
      </c>
    </row>
    <row r="83" spans="1:251" ht="11.45" customHeight="1" x14ac:dyDescent="0.2">
      <c r="A83" s="19" t="s">
        <v>70</v>
      </c>
      <c r="B83" s="23">
        <v>50</v>
      </c>
      <c r="C83" s="10">
        <v>4</v>
      </c>
      <c r="D83" s="10">
        <v>0.5</v>
      </c>
      <c r="E83" s="10">
        <v>25.5</v>
      </c>
      <c r="F83" s="10">
        <v>125</v>
      </c>
      <c r="G83" s="26" t="s">
        <v>36</v>
      </c>
      <c r="H83" s="2" t="s">
        <v>71</v>
      </c>
    </row>
    <row r="84" spans="1:251" x14ac:dyDescent="0.2">
      <c r="A84" s="2" t="s">
        <v>12</v>
      </c>
      <c r="B84" s="4">
        <v>215</v>
      </c>
      <c r="C84" s="35">
        <v>7.0000000000000007E-2</v>
      </c>
      <c r="D84" s="35">
        <v>0.02</v>
      </c>
      <c r="E84" s="35">
        <v>15</v>
      </c>
      <c r="F84" s="35">
        <v>60</v>
      </c>
      <c r="G84" s="4" t="s">
        <v>13</v>
      </c>
      <c r="H84" s="6" t="s">
        <v>14</v>
      </c>
    </row>
    <row r="85" spans="1:251" ht="22.5" customHeight="1" x14ac:dyDescent="0.2">
      <c r="A85" s="22" t="s">
        <v>15</v>
      </c>
      <c r="B85" s="13">
        <f>SUM(B81:B84)</f>
        <v>505</v>
      </c>
      <c r="C85" s="13">
        <f>SUM(C81:C84)</f>
        <v>19.14</v>
      </c>
      <c r="D85" s="13">
        <f>SUM(D81:D84)</f>
        <v>15.09</v>
      </c>
      <c r="E85" s="13">
        <f>SUM(E81:E84)</f>
        <v>72.55</v>
      </c>
      <c r="F85" s="13">
        <f>SUM(F81:F84)</f>
        <v>505.1</v>
      </c>
      <c r="G85" s="13"/>
      <c r="H85" s="6"/>
    </row>
    <row r="86" spans="1:251" x14ac:dyDescent="0.2">
      <c r="A86" s="53" t="s">
        <v>31</v>
      </c>
      <c r="B86" s="53"/>
      <c r="C86" s="53"/>
      <c r="D86" s="53"/>
      <c r="E86" s="53"/>
      <c r="F86" s="53"/>
      <c r="G86" s="53"/>
      <c r="H86" s="53"/>
    </row>
    <row r="87" spans="1:251" x14ac:dyDescent="0.2">
      <c r="A87" s="51" t="s">
        <v>2</v>
      </c>
      <c r="B87" s="53" t="s">
        <v>3</v>
      </c>
      <c r="C87" s="53"/>
      <c r="D87" s="53"/>
      <c r="E87" s="53"/>
      <c r="F87" s="53"/>
      <c r="G87" s="51" t="s">
        <v>4</v>
      </c>
      <c r="H87" s="51" t="s">
        <v>5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</row>
    <row r="88" spans="1:251" ht="22.5" x14ac:dyDescent="0.2">
      <c r="A88" s="51"/>
      <c r="B88" s="13" t="s">
        <v>6</v>
      </c>
      <c r="C88" s="13" t="s">
        <v>7</v>
      </c>
      <c r="D88" s="13" t="s">
        <v>8</v>
      </c>
      <c r="E88" s="13" t="s">
        <v>9</v>
      </c>
      <c r="F88" s="13" t="s">
        <v>10</v>
      </c>
      <c r="G88" s="51"/>
      <c r="H88" s="51"/>
    </row>
    <row r="89" spans="1:251" x14ac:dyDescent="0.2">
      <c r="A89" s="51" t="s">
        <v>11</v>
      </c>
      <c r="B89" s="51"/>
      <c r="C89" s="52"/>
      <c r="D89" s="52"/>
      <c r="E89" s="52"/>
      <c r="F89" s="52"/>
      <c r="G89" s="51"/>
      <c r="H89" s="51"/>
    </row>
    <row r="90" spans="1:251" ht="22.5" x14ac:dyDescent="0.2">
      <c r="A90" s="6" t="s">
        <v>119</v>
      </c>
      <c r="B90" s="5">
        <v>150</v>
      </c>
      <c r="C90" s="38">
        <v>21.1</v>
      </c>
      <c r="D90" s="38">
        <v>13.2</v>
      </c>
      <c r="E90" s="38">
        <v>39.200000000000003</v>
      </c>
      <c r="F90" s="38">
        <v>362.4</v>
      </c>
      <c r="G90" s="17" t="s">
        <v>120</v>
      </c>
      <c r="H90" s="6" t="s">
        <v>61</v>
      </c>
    </row>
    <row r="91" spans="1:251" ht="11.25" customHeight="1" x14ac:dyDescent="0.2">
      <c r="A91" s="6" t="s">
        <v>109</v>
      </c>
      <c r="B91" s="23">
        <v>30</v>
      </c>
      <c r="C91" s="10">
        <v>3.09</v>
      </c>
      <c r="D91" s="10">
        <v>5.64</v>
      </c>
      <c r="E91" s="10">
        <v>24.53</v>
      </c>
      <c r="F91" s="10">
        <v>131.74</v>
      </c>
      <c r="G91" s="1" t="s">
        <v>110</v>
      </c>
      <c r="H91" s="37" t="s">
        <v>111</v>
      </c>
    </row>
    <row r="92" spans="1:251" ht="11.45" customHeight="1" x14ac:dyDescent="0.2">
      <c r="A92" s="6" t="s">
        <v>19</v>
      </c>
      <c r="B92" s="4">
        <v>100</v>
      </c>
      <c r="C92" s="25">
        <v>0.4</v>
      </c>
      <c r="D92" s="25">
        <v>0.4</v>
      </c>
      <c r="E92" s="25">
        <f>19.6/2</f>
        <v>9.8000000000000007</v>
      </c>
      <c r="F92" s="25">
        <f>94/2</f>
        <v>47</v>
      </c>
      <c r="G92" s="4" t="s">
        <v>20</v>
      </c>
      <c r="H92" s="6" t="s">
        <v>21</v>
      </c>
    </row>
    <row r="93" spans="1:251" x14ac:dyDescent="0.2">
      <c r="A93" s="28" t="s">
        <v>22</v>
      </c>
      <c r="B93" s="5">
        <v>222</v>
      </c>
      <c r="C93" s="4">
        <v>0.13</v>
      </c>
      <c r="D93" s="4">
        <v>0.02</v>
      </c>
      <c r="E93" s="4">
        <v>15.2</v>
      </c>
      <c r="F93" s="4">
        <v>62</v>
      </c>
      <c r="G93" s="4" t="s">
        <v>23</v>
      </c>
      <c r="H93" s="19" t="s">
        <v>24</v>
      </c>
    </row>
    <row r="94" spans="1:251" s="11" customFormat="1" x14ac:dyDescent="0.25">
      <c r="A94" s="22" t="s">
        <v>15</v>
      </c>
      <c r="B94" s="13">
        <f>SUM(B90:B93)</f>
        <v>502</v>
      </c>
      <c r="C94" s="13">
        <f>SUM(C90:C93)</f>
        <v>24.72</v>
      </c>
      <c r="D94" s="13">
        <f>SUM(D90:D93)</f>
        <v>19.259999999999998</v>
      </c>
      <c r="E94" s="13">
        <f>SUM(E90:E93)</f>
        <v>88.73</v>
      </c>
      <c r="F94" s="13">
        <f>SUM(F90:F93)</f>
        <v>603.14</v>
      </c>
      <c r="G94" s="13"/>
      <c r="H94" s="6"/>
    </row>
    <row r="95" spans="1:251" ht="18" customHeight="1" x14ac:dyDescent="0.2">
      <c r="A95" s="53" t="s">
        <v>33</v>
      </c>
      <c r="B95" s="53"/>
      <c r="C95" s="53"/>
      <c r="D95" s="53"/>
      <c r="E95" s="53"/>
      <c r="F95" s="53"/>
      <c r="G95" s="53"/>
      <c r="H95" s="53"/>
    </row>
    <row r="96" spans="1:251" ht="18" customHeight="1" x14ac:dyDescent="0.2">
      <c r="A96" s="51" t="s">
        <v>2</v>
      </c>
      <c r="B96" s="53" t="s">
        <v>3</v>
      </c>
      <c r="C96" s="53"/>
      <c r="D96" s="53"/>
      <c r="E96" s="53"/>
      <c r="F96" s="53"/>
      <c r="G96" s="51" t="s">
        <v>4</v>
      </c>
      <c r="H96" s="51" t="s">
        <v>5</v>
      </c>
    </row>
    <row r="97" spans="1:251" ht="18" customHeight="1" x14ac:dyDescent="0.2">
      <c r="A97" s="51"/>
      <c r="B97" s="13" t="s">
        <v>6</v>
      </c>
      <c r="C97" s="13" t="s">
        <v>7</v>
      </c>
      <c r="D97" s="13" t="s">
        <v>8</v>
      </c>
      <c r="E97" s="13" t="s">
        <v>9</v>
      </c>
      <c r="F97" s="13" t="s">
        <v>10</v>
      </c>
      <c r="G97" s="51"/>
      <c r="H97" s="51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</row>
    <row r="98" spans="1:251" ht="18" customHeight="1" x14ac:dyDescent="0.2">
      <c r="A98" s="51" t="s">
        <v>11</v>
      </c>
      <c r="B98" s="51"/>
      <c r="C98" s="51"/>
      <c r="D98" s="51"/>
      <c r="E98" s="51"/>
      <c r="F98" s="51"/>
      <c r="G98" s="51"/>
      <c r="H98" s="51"/>
    </row>
    <row r="99" spans="1:251" ht="18" customHeight="1" x14ac:dyDescent="0.2">
      <c r="A99" s="16" t="s">
        <v>85</v>
      </c>
      <c r="B99" s="7">
        <v>90</v>
      </c>
      <c r="C99" s="10">
        <f>11.3*0.9</f>
        <v>10.170000000000002</v>
      </c>
      <c r="D99" s="10">
        <f>19.5*0.9</f>
        <v>17.55</v>
      </c>
      <c r="E99" s="10">
        <f>2.9*0.9</f>
        <v>2.61</v>
      </c>
      <c r="F99" s="10">
        <f>230.7*0.9</f>
        <v>207.63</v>
      </c>
      <c r="G99" s="8" t="s">
        <v>86</v>
      </c>
      <c r="H99" s="9" t="s">
        <v>83</v>
      </c>
    </row>
    <row r="100" spans="1:251" ht="18" customHeight="1" x14ac:dyDescent="0.2">
      <c r="A100" s="19" t="s">
        <v>58</v>
      </c>
      <c r="B100" s="5">
        <v>150</v>
      </c>
      <c r="C100" s="25">
        <v>8.6</v>
      </c>
      <c r="D100" s="25">
        <v>6.09</v>
      </c>
      <c r="E100" s="25">
        <v>38.64</v>
      </c>
      <c r="F100" s="25">
        <v>243.75</v>
      </c>
      <c r="G100" s="4" t="s">
        <v>59</v>
      </c>
      <c r="H100" s="2" t="s">
        <v>32</v>
      </c>
    </row>
    <row r="101" spans="1:251" ht="18" customHeight="1" x14ac:dyDescent="0.2">
      <c r="A101" s="19" t="s">
        <v>70</v>
      </c>
      <c r="B101" s="23">
        <v>50</v>
      </c>
      <c r="C101" s="10">
        <v>4</v>
      </c>
      <c r="D101" s="10">
        <v>0.5</v>
      </c>
      <c r="E101" s="10">
        <v>25.5</v>
      </c>
      <c r="F101" s="10">
        <v>125</v>
      </c>
      <c r="G101" s="26" t="s">
        <v>36</v>
      </c>
      <c r="H101" s="2" t="s">
        <v>71</v>
      </c>
    </row>
    <row r="102" spans="1:251" ht="18" customHeight="1" x14ac:dyDescent="0.2">
      <c r="A102" s="2" t="s">
        <v>12</v>
      </c>
      <c r="B102" s="4">
        <v>215</v>
      </c>
      <c r="C102" s="35">
        <v>7.0000000000000007E-2</v>
      </c>
      <c r="D102" s="35">
        <v>0.02</v>
      </c>
      <c r="E102" s="35">
        <v>15</v>
      </c>
      <c r="F102" s="35">
        <v>60</v>
      </c>
      <c r="G102" s="4" t="s">
        <v>13</v>
      </c>
      <c r="H102" s="6" t="s">
        <v>14</v>
      </c>
    </row>
    <row r="103" spans="1:251" x14ac:dyDescent="0.2">
      <c r="A103" s="22" t="s">
        <v>15</v>
      </c>
      <c r="B103" s="13">
        <f>SUM(B99:B102)</f>
        <v>505</v>
      </c>
      <c r="C103" s="36">
        <f>SUM(C99:C102)</f>
        <v>22.840000000000003</v>
      </c>
      <c r="D103" s="36">
        <f>SUM(D99:D102)</f>
        <v>24.16</v>
      </c>
      <c r="E103" s="36">
        <f>SUM(E99:E102)</f>
        <v>81.75</v>
      </c>
      <c r="F103" s="36">
        <f>SUM(F99:F102)</f>
        <v>636.38</v>
      </c>
      <c r="G103" s="13"/>
      <c r="H103" s="6"/>
    </row>
    <row r="104" spans="1:251" x14ac:dyDescent="0.2">
      <c r="A104" s="53" t="s">
        <v>99</v>
      </c>
      <c r="B104" s="53"/>
      <c r="C104" s="53"/>
      <c r="D104" s="53"/>
      <c r="E104" s="53"/>
      <c r="F104" s="53"/>
      <c r="G104" s="53"/>
      <c r="H104" s="53"/>
    </row>
    <row r="105" spans="1:251" x14ac:dyDescent="0.2">
      <c r="A105" s="51" t="s">
        <v>2</v>
      </c>
      <c r="B105" s="53" t="s">
        <v>3</v>
      </c>
      <c r="C105" s="53"/>
      <c r="D105" s="53"/>
      <c r="E105" s="53"/>
      <c r="F105" s="53"/>
      <c r="G105" s="51" t="s">
        <v>4</v>
      </c>
      <c r="H105" s="51" t="s">
        <v>5</v>
      </c>
    </row>
    <row r="106" spans="1:251" ht="22.5" x14ac:dyDescent="0.2">
      <c r="A106" s="51"/>
      <c r="B106" s="13" t="s">
        <v>6</v>
      </c>
      <c r="C106" s="13" t="s">
        <v>7</v>
      </c>
      <c r="D106" s="13" t="s">
        <v>8</v>
      </c>
      <c r="E106" s="13" t="s">
        <v>9</v>
      </c>
      <c r="F106" s="13" t="s">
        <v>10</v>
      </c>
      <c r="G106" s="51"/>
      <c r="H106" s="51"/>
    </row>
    <row r="107" spans="1:251" x14ac:dyDescent="0.2">
      <c r="A107" s="51" t="s">
        <v>11</v>
      </c>
      <c r="B107" s="51"/>
      <c r="C107" s="51"/>
      <c r="D107" s="51"/>
      <c r="E107" s="51"/>
      <c r="F107" s="51"/>
      <c r="G107" s="51"/>
      <c r="H107" s="51"/>
    </row>
    <row r="108" spans="1:251" x14ac:dyDescent="0.2">
      <c r="A108" s="39" t="s">
        <v>100</v>
      </c>
      <c r="B108" s="33">
        <v>205</v>
      </c>
      <c r="C108" s="33">
        <v>6.12</v>
      </c>
      <c r="D108" s="33">
        <v>5.56</v>
      </c>
      <c r="E108" s="33">
        <v>50.64</v>
      </c>
      <c r="F108" s="33">
        <v>272.32</v>
      </c>
      <c r="G108" s="33">
        <v>117</v>
      </c>
      <c r="H108" s="39" t="s">
        <v>41</v>
      </c>
    </row>
    <row r="109" spans="1:251" x14ac:dyDescent="0.2">
      <c r="A109" s="6" t="s">
        <v>51</v>
      </c>
      <c r="B109" s="4">
        <v>30</v>
      </c>
      <c r="C109" s="33">
        <f>4.64/20*30</f>
        <v>6.9599999999999991</v>
      </c>
      <c r="D109" s="33">
        <f>5.9/20*30</f>
        <v>8.8500000000000014</v>
      </c>
      <c r="E109" s="33">
        <v>0</v>
      </c>
      <c r="F109" s="33">
        <f>72/20*30</f>
        <v>108</v>
      </c>
      <c r="G109" s="5" t="s">
        <v>52</v>
      </c>
      <c r="H109" s="6" t="s">
        <v>53</v>
      </c>
    </row>
    <row r="110" spans="1:251" x14ac:dyDescent="0.2">
      <c r="A110" s="2" t="s">
        <v>65</v>
      </c>
      <c r="B110" s="5">
        <v>50</v>
      </c>
      <c r="C110" s="33">
        <v>4.75</v>
      </c>
      <c r="D110" s="33">
        <v>1.5</v>
      </c>
      <c r="E110" s="33">
        <v>26</v>
      </c>
      <c r="F110" s="33">
        <v>132.5</v>
      </c>
      <c r="G110" s="4" t="s">
        <v>66</v>
      </c>
      <c r="H110" s="14" t="s">
        <v>67</v>
      </c>
    </row>
    <row r="111" spans="1:251" x14ac:dyDescent="0.2">
      <c r="A111" s="28" t="s">
        <v>22</v>
      </c>
      <c r="B111" s="5">
        <v>222</v>
      </c>
      <c r="C111" s="4">
        <v>0.13</v>
      </c>
      <c r="D111" s="4">
        <v>0.02</v>
      </c>
      <c r="E111" s="4">
        <v>15.2</v>
      </c>
      <c r="F111" s="4">
        <v>62</v>
      </c>
      <c r="G111" s="4" t="s">
        <v>23</v>
      </c>
      <c r="H111" s="19" t="s">
        <v>24</v>
      </c>
    </row>
    <row r="112" spans="1:251" x14ac:dyDescent="0.2">
      <c r="A112" s="22" t="s">
        <v>15</v>
      </c>
      <c r="B112" s="13">
        <f>SUM(B108:B111)</f>
        <v>507</v>
      </c>
      <c r="C112" s="36">
        <f>SUM(C108:C111)</f>
        <v>17.959999999999997</v>
      </c>
      <c r="D112" s="36">
        <f>SUM(D108:D111)</f>
        <v>15.93</v>
      </c>
      <c r="E112" s="36">
        <f>SUM(E108:E111)</f>
        <v>91.84</v>
      </c>
      <c r="F112" s="36">
        <f>SUM(F108:F111)</f>
        <v>574.81999999999994</v>
      </c>
      <c r="G112" s="13"/>
      <c r="H112" s="6"/>
    </row>
  </sheetData>
  <mergeCells count="75">
    <mergeCell ref="A77:H77"/>
    <mergeCell ref="A1:H1"/>
    <mergeCell ref="A70:H70"/>
    <mergeCell ref="A67:H67"/>
    <mergeCell ref="A68:A69"/>
    <mergeCell ref="B68:F68"/>
    <mergeCell ref="G68:G69"/>
    <mergeCell ref="H68:H69"/>
    <mergeCell ref="A59:A60"/>
    <mergeCell ref="B59:F59"/>
    <mergeCell ref="G59:G60"/>
    <mergeCell ref="H59:H60"/>
    <mergeCell ref="A61:H61"/>
    <mergeCell ref="A51:H51"/>
    <mergeCell ref="A57:H57"/>
    <mergeCell ref="A58:H58"/>
    <mergeCell ref="A42:H42"/>
    <mergeCell ref="A48:H48"/>
    <mergeCell ref="A49:A50"/>
    <mergeCell ref="B49:F49"/>
    <mergeCell ref="G49:G50"/>
    <mergeCell ref="H49:H50"/>
    <mergeCell ref="A39:H39"/>
    <mergeCell ref="A40:A41"/>
    <mergeCell ref="B40:F40"/>
    <mergeCell ref="G40:G41"/>
    <mergeCell ref="H40:H41"/>
    <mergeCell ref="A24:H24"/>
    <mergeCell ref="A33:H33"/>
    <mergeCell ref="A30:H30"/>
    <mergeCell ref="A31:A32"/>
    <mergeCell ref="B31:F31"/>
    <mergeCell ref="G31:G32"/>
    <mergeCell ref="H31:H32"/>
    <mergeCell ref="A15:H15"/>
    <mergeCell ref="A21:H21"/>
    <mergeCell ref="A22:A23"/>
    <mergeCell ref="B22:F22"/>
    <mergeCell ref="G22:G23"/>
    <mergeCell ref="H22:H23"/>
    <mergeCell ref="A6:H6"/>
    <mergeCell ref="A12:H12"/>
    <mergeCell ref="A13:A14"/>
    <mergeCell ref="B13:F13"/>
    <mergeCell ref="G13:G14"/>
    <mergeCell ref="H13:H14"/>
    <mergeCell ref="A2:H2"/>
    <mergeCell ref="A3:H3"/>
    <mergeCell ref="A4:A5"/>
    <mergeCell ref="B4:F4"/>
    <mergeCell ref="G4:G5"/>
    <mergeCell ref="H4:H5"/>
    <mergeCell ref="A78:A79"/>
    <mergeCell ref="B78:F78"/>
    <mergeCell ref="G78:G79"/>
    <mergeCell ref="H78:H79"/>
    <mergeCell ref="A80:H80"/>
    <mergeCell ref="A86:H86"/>
    <mergeCell ref="A87:A88"/>
    <mergeCell ref="B87:F87"/>
    <mergeCell ref="G87:G88"/>
    <mergeCell ref="H87:H88"/>
    <mergeCell ref="A89:H89"/>
    <mergeCell ref="A95:H95"/>
    <mergeCell ref="A96:A97"/>
    <mergeCell ref="B96:F96"/>
    <mergeCell ref="G96:G97"/>
    <mergeCell ref="H96:H97"/>
    <mergeCell ref="A107:H107"/>
    <mergeCell ref="A98:H98"/>
    <mergeCell ref="A104:H104"/>
    <mergeCell ref="A105:A106"/>
    <mergeCell ref="B105:F105"/>
    <mergeCell ref="G105:G106"/>
    <mergeCell ref="H105:H106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F1"/>
  <sheetViews>
    <sheetView zoomScale="130" zoomScaleNormal="130" workbookViewId="0">
      <pane ySplit="1" topLeftCell="A2" activePane="bottomLeft" state="frozen"/>
      <selection pane="bottomLeft" activeCell="J22" sqref="J22"/>
    </sheetView>
  </sheetViews>
  <sheetFormatPr defaultRowHeight="11.25" x14ac:dyDescent="0.2"/>
  <cols>
    <col min="1" max="2" width="9.140625" style="12"/>
    <col min="3" max="6" width="9.140625" style="30"/>
    <col min="7" max="16384" width="9.140625" style="12"/>
  </cols>
  <sheetData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108"/>
  <sheetViews>
    <sheetView zoomScale="130" zoomScaleNormal="130" workbookViewId="0">
      <pane ySplit="1" topLeftCell="A2" activePane="bottomLeft" state="frozen"/>
      <selection pane="bottomLeft" activeCell="N20" sqref="N19:N20"/>
    </sheetView>
  </sheetViews>
  <sheetFormatPr defaultRowHeight="11.25" x14ac:dyDescent="0.2"/>
  <cols>
    <col min="1" max="1" width="22.5703125" style="12" customWidth="1"/>
    <col min="2" max="2" width="9.140625" style="12"/>
    <col min="3" max="6" width="9.140625" style="30"/>
    <col min="7" max="7" width="9.140625" style="12"/>
    <col min="8" max="8" width="17.28515625" style="12" customWidth="1"/>
    <col min="9" max="16384" width="9.140625" style="12"/>
  </cols>
  <sheetData>
    <row r="1" spans="1:8" ht="15" customHeight="1" x14ac:dyDescent="0.25">
      <c r="A1" s="61" t="s">
        <v>159</v>
      </c>
      <c r="B1" s="61"/>
      <c r="C1" s="61"/>
      <c r="D1" s="61"/>
      <c r="E1" s="61"/>
      <c r="F1" s="61"/>
      <c r="G1" s="61"/>
      <c r="H1" s="61"/>
    </row>
    <row r="2" spans="1:8" ht="12.75" x14ac:dyDescent="0.2">
      <c r="A2" s="56" t="s">
        <v>0</v>
      </c>
      <c r="B2" s="56"/>
      <c r="C2" s="56"/>
      <c r="D2" s="56"/>
      <c r="E2" s="56"/>
      <c r="F2" s="56"/>
      <c r="G2" s="56"/>
      <c r="H2" s="56"/>
    </row>
    <row r="3" spans="1:8" x14ac:dyDescent="0.2">
      <c r="A3" s="53" t="s">
        <v>1</v>
      </c>
      <c r="B3" s="53"/>
      <c r="C3" s="53"/>
      <c r="D3" s="53"/>
      <c r="E3" s="53"/>
      <c r="F3" s="53"/>
      <c r="G3" s="53"/>
      <c r="H3" s="53"/>
    </row>
    <row r="4" spans="1:8" ht="11.25" customHeight="1" x14ac:dyDescent="0.2">
      <c r="A4" s="51" t="s">
        <v>2</v>
      </c>
      <c r="B4" s="53" t="s">
        <v>3</v>
      </c>
      <c r="C4" s="53"/>
      <c r="D4" s="53"/>
      <c r="E4" s="53"/>
      <c r="F4" s="53"/>
      <c r="G4" s="51" t="s">
        <v>4</v>
      </c>
      <c r="H4" s="51" t="s">
        <v>5</v>
      </c>
    </row>
    <row r="5" spans="1:8" ht="22.5" x14ac:dyDescent="0.2">
      <c r="A5" s="51"/>
      <c r="B5" s="46" t="s">
        <v>6</v>
      </c>
      <c r="C5" s="46" t="s">
        <v>7</v>
      </c>
      <c r="D5" s="46" t="s">
        <v>8</v>
      </c>
      <c r="E5" s="46" t="s">
        <v>9</v>
      </c>
      <c r="F5" s="46" t="s">
        <v>10</v>
      </c>
      <c r="G5" s="51"/>
      <c r="H5" s="51"/>
    </row>
    <row r="6" spans="1:8" x14ac:dyDescent="0.2">
      <c r="A6" s="51" t="s">
        <v>11</v>
      </c>
      <c r="B6" s="51"/>
      <c r="C6" s="52"/>
      <c r="D6" s="52"/>
      <c r="E6" s="52"/>
      <c r="F6" s="52"/>
      <c r="G6" s="51"/>
      <c r="H6" s="51"/>
    </row>
    <row r="7" spans="1:8" ht="22.5" customHeight="1" x14ac:dyDescent="0.2">
      <c r="A7" s="19" t="s">
        <v>147</v>
      </c>
      <c r="B7" s="5">
        <v>250</v>
      </c>
      <c r="C7" s="33">
        <v>3.16</v>
      </c>
      <c r="D7" s="33">
        <v>10.33</v>
      </c>
      <c r="E7" s="33">
        <v>43.15</v>
      </c>
      <c r="F7" s="33">
        <v>278.10000000000002</v>
      </c>
      <c r="G7" s="5" t="s">
        <v>50</v>
      </c>
      <c r="H7" s="19" t="s">
        <v>39</v>
      </c>
    </row>
    <row r="8" spans="1:8" x14ac:dyDescent="0.2">
      <c r="A8" s="2" t="s">
        <v>65</v>
      </c>
      <c r="B8" s="3">
        <v>60</v>
      </c>
      <c r="C8" s="10">
        <v>5.7</v>
      </c>
      <c r="D8" s="10">
        <v>1.8</v>
      </c>
      <c r="E8" s="10">
        <v>31.2</v>
      </c>
      <c r="F8" s="10">
        <v>159</v>
      </c>
      <c r="G8" s="27" t="s">
        <v>66</v>
      </c>
      <c r="H8" s="14" t="s">
        <v>67</v>
      </c>
    </row>
    <row r="9" spans="1:8" ht="14.25" customHeight="1" x14ac:dyDescent="0.2">
      <c r="A9" s="2" t="s">
        <v>12</v>
      </c>
      <c r="B9" s="4">
        <v>215</v>
      </c>
      <c r="C9" s="35">
        <v>7.0000000000000007E-2</v>
      </c>
      <c r="D9" s="35">
        <v>0.02</v>
      </c>
      <c r="E9" s="35">
        <v>15</v>
      </c>
      <c r="F9" s="35">
        <v>60</v>
      </c>
      <c r="G9" s="4" t="s">
        <v>13</v>
      </c>
      <c r="H9" s="6" t="s">
        <v>14</v>
      </c>
    </row>
    <row r="10" spans="1:8" x14ac:dyDescent="0.2">
      <c r="A10" s="22" t="s">
        <v>15</v>
      </c>
      <c r="B10" s="46">
        <f>SUM(B7:B9)</f>
        <v>525</v>
      </c>
      <c r="C10" s="47">
        <f>SUM(C7:C9)</f>
        <v>8.93</v>
      </c>
      <c r="D10" s="47">
        <f>SUM(D7:D9)</f>
        <v>12.15</v>
      </c>
      <c r="E10" s="47">
        <f>SUM(E7:E9)</f>
        <v>89.35</v>
      </c>
      <c r="F10" s="47">
        <f>SUM(F7:F9)</f>
        <v>497.1</v>
      </c>
      <c r="G10" s="46"/>
      <c r="H10" s="6"/>
    </row>
    <row r="11" spans="1:8" x14ac:dyDescent="0.2">
      <c r="A11" s="53" t="s">
        <v>18</v>
      </c>
      <c r="B11" s="53"/>
      <c r="C11" s="53"/>
      <c r="D11" s="53"/>
      <c r="E11" s="53"/>
      <c r="F11" s="53"/>
      <c r="G11" s="53"/>
      <c r="H11" s="53"/>
    </row>
    <row r="12" spans="1:8" ht="11.25" customHeight="1" x14ac:dyDescent="0.2">
      <c r="A12" s="51" t="s">
        <v>2</v>
      </c>
      <c r="B12" s="53" t="s">
        <v>3</v>
      </c>
      <c r="C12" s="53"/>
      <c r="D12" s="53"/>
      <c r="E12" s="53"/>
      <c r="F12" s="53"/>
      <c r="G12" s="51" t="s">
        <v>4</v>
      </c>
      <c r="H12" s="51" t="s">
        <v>5</v>
      </c>
    </row>
    <row r="13" spans="1:8" ht="22.5" x14ac:dyDescent="0.2">
      <c r="A13" s="51"/>
      <c r="B13" s="46" t="s">
        <v>6</v>
      </c>
      <c r="C13" s="46" t="s">
        <v>7</v>
      </c>
      <c r="D13" s="46" t="s">
        <v>8</v>
      </c>
      <c r="E13" s="46" t="s">
        <v>9</v>
      </c>
      <c r="F13" s="46" t="s">
        <v>10</v>
      </c>
      <c r="G13" s="51"/>
      <c r="H13" s="51"/>
    </row>
    <row r="14" spans="1:8" x14ac:dyDescent="0.2">
      <c r="A14" s="51" t="s">
        <v>11</v>
      </c>
      <c r="B14" s="51"/>
      <c r="C14" s="52"/>
      <c r="D14" s="52"/>
      <c r="E14" s="52"/>
      <c r="F14" s="52"/>
      <c r="G14" s="51"/>
      <c r="H14" s="51"/>
    </row>
    <row r="15" spans="1:8" ht="22.5" customHeight="1" x14ac:dyDescent="0.2">
      <c r="A15" s="6" t="s">
        <v>148</v>
      </c>
      <c r="B15" s="3">
        <v>225</v>
      </c>
      <c r="C15" s="24">
        <v>4.9000000000000004</v>
      </c>
      <c r="D15" s="24">
        <v>11.35</v>
      </c>
      <c r="E15" s="24">
        <v>31.89</v>
      </c>
      <c r="F15" s="24">
        <v>250.53</v>
      </c>
      <c r="G15" s="27" t="s">
        <v>126</v>
      </c>
      <c r="H15" s="6" t="s">
        <v>143</v>
      </c>
    </row>
    <row r="16" spans="1:8" ht="15" customHeight="1" x14ac:dyDescent="0.2">
      <c r="A16" s="2" t="s">
        <v>65</v>
      </c>
      <c r="B16" s="3">
        <v>60</v>
      </c>
      <c r="C16" s="10">
        <v>5.7</v>
      </c>
      <c r="D16" s="10">
        <v>1.8</v>
      </c>
      <c r="E16" s="10">
        <v>31.2</v>
      </c>
      <c r="F16" s="10">
        <v>159</v>
      </c>
      <c r="G16" s="27" t="s">
        <v>66</v>
      </c>
      <c r="H16" s="14" t="s">
        <v>67</v>
      </c>
    </row>
    <row r="17" spans="1:8" ht="15" customHeight="1" x14ac:dyDescent="0.2">
      <c r="A17" s="6" t="s">
        <v>19</v>
      </c>
      <c r="B17" s="4">
        <v>100</v>
      </c>
      <c r="C17" s="25">
        <v>0.4</v>
      </c>
      <c r="D17" s="25">
        <v>0.4</v>
      </c>
      <c r="E17" s="25">
        <f>19.6/2</f>
        <v>9.8000000000000007</v>
      </c>
      <c r="F17" s="25">
        <f>94/2</f>
        <v>47</v>
      </c>
      <c r="G17" s="4" t="s">
        <v>20</v>
      </c>
      <c r="H17" s="6" t="s">
        <v>21</v>
      </c>
    </row>
    <row r="18" spans="1:8" ht="14.25" customHeight="1" x14ac:dyDescent="0.2">
      <c r="A18" s="28" t="s">
        <v>22</v>
      </c>
      <c r="B18" s="5">
        <v>222</v>
      </c>
      <c r="C18" s="4">
        <v>0.13</v>
      </c>
      <c r="D18" s="4">
        <v>0.02</v>
      </c>
      <c r="E18" s="4">
        <v>15.2</v>
      </c>
      <c r="F18" s="4">
        <v>62</v>
      </c>
      <c r="G18" s="4" t="s">
        <v>23</v>
      </c>
      <c r="H18" s="19" t="s">
        <v>24</v>
      </c>
    </row>
    <row r="19" spans="1:8" x14ac:dyDescent="0.2">
      <c r="A19" s="22" t="s">
        <v>15</v>
      </c>
      <c r="B19" s="46">
        <f>SUM(B15:B18)</f>
        <v>607</v>
      </c>
      <c r="C19" s="47">
        <f>SUM(C15:C18)</f>
        <v>11.130000000000003</v>
      </c>
      <c r="D19" s="47">
        <f>SUM(D15:D18)</f>
        <v>13.57</v>
      </c>
      <c r="E19" s="47">
        <f>SUM(E15:E18)</f>
        <v>88.09</v>
      </c>
      <c r="F19" s="47">
        <f>SUM(F15:F18)</f>
        <v>518.53</v>
      </c>
      <c r="G19" s="46"/>
      <c r="H19" s="6"/>
    </row>
    <row r="20" spans="1:8" x14ac:dyDescent="0.2">
      <c r="A20" s="53" t="s">
        <v>26</v>
      </c>
      <c r="B20" s="53"/>
      <c r="C20" s="53"/>
      <c r="D20" s="53"/>
      <c r="E20" s="53"/>
      <c r="F20" s="53"/>
      <c r="G20" s="53"/>
      <c r="H20" s="53"/>
    </row>
    <row r="21" spans="1:8" ht="11.25" customHeight="1" x14ac:dyDescent="0.2">
      <c r="A21" s="51" t="s">
        <v>2</v>
      </c>
      <c r="B21" s="53" t="s">
        <v>3</v>
      </c>
      <c r="C21" s="53"/>
      <c r="D21" s="53"/>
      <c r="E21" s="53"/>
      <c r="F21" s="53"/>
      <c r="G21" s="51" t="s">
        <v>4</v>
      </c>
      <c r="H21" s="51" t="s">
        <v>5</v>
      </c>
    </row>
    <row r="22" spans="1:8" ht="22.5" x14ac:dyDescent="0.2">
      <c r="A22" s="51"/>
      <c r="B22" s="46" t="s">
        <v>6</v>
      </c>
      <c r="C22" s="46" t="s">
        <v>7</v>
      </c>
      <c r="D22" s="46" t="s">
        <v>8</v>
      </c>
      <c r="E22" s="46" t="s">
        <v>9</v>
      </c>
      <c r="F22" s="46" t="s">
        <v>10</v>
      </c>
      <c r="G22" s="51"/>
      <c r="H22" s="51"/>
    </row>
    <row r="23" spans="1:8" x14ac:dyDescent="0.2">
      <c r="A23" s="51" t="s">
        <v>11</v>
      </c>
      <c r="B23" s="51"/>
      <c r="C23" s="51"/>
      <c r="D23" s="51"/>
      <c r="E23" s="51"/>
      <c r="F23" s="51"/>
      <c r="G23" s="51"/>
      <c r="H23" s="51"/>
    </row>
    <row r="24" spans="1:8" ht="24" customHeight="1" x14ac:dyDescent="0.2">
      <c r="A24" s="6" t="s">
        <v>149</v>
      </c>
      <c r="B24" s="4">
        <v>90</v>
      </c>
      <c r="C24" s="44">
        <v>11.7</v>
      </c>
      <c r="D24" s="44">
        <v>9.2100000000000009</v>
      </c>
      <c r="E24" s="44">
        <v>12.19</v>
      </c>
      <c r="F24" s="44">
        <v>176.5</v>
      </c>
      <c r="G24" s="5" t="s">
        <v>150</v>
      </c>
      <c r="H24" s="2" t="s">
        <v>115</v>
      </c>
    </row>
    <row r="25" spans="1:8" ht="21.75" customHeight="1" x14ac:dyDescent="0.2">
      <c r="A25" s="6" t="s">
        <v>151</v>
      </c>
      <c r="B25" s="4">
        <v>180</v>
      </c>
      <c r="C25" s="43">
        <v>2.95</v>
      </c>
      <c r="D25" s="43">
        <v>6.64</v>
      </c>
      <c r="E25" s="43">
        <v>23.06</v>
      </c>
      <c r="F25" s="43">
        <v>158.04</v>
      </c>
      <c r="G25" s="4" t="s">
        <v>46</v>
      </c>
      <c r="H25" s="2" t="s">
        <v>16</v>
      </c>
    </row>
    <row r="26" spans="1:8" ht="17.25" customHeight="1" x14ac:dyDescent="0.2">
      <c r="A26" s="19" t="s">
        <v>70</v>
      </c>
      <c r="B26" s="23">
        <v>50</v>
      </c>
      <c r="C26" s="10">
        <v>4</v>
      </c>
      <c r="D26" s="10">
        <v>0.5</v>
      </c>
      <c r="E26" s="10">
        <v>25.5</v>
      </c>
      <c r="F26" s="10">
        <v>125</v>
      </c>
      <c r="G26" s="26" t="s">
        <v>36</v>
      </c>
      <c r="H26" s="2" t="s">
        <v>71</v>
      </c>
    </row>
    <row r="27" spans="1:8" ht="12" customHeight="1" x14ac:dyDescent="0.2">
      <c r="A27" s="2" t="s">
        <v>12</v>
      </c>
      <c r="B27" s="4">
        <v>215</v>
      </c>
      <c r="C27" s="35">
        <v>7.0000000000000007E-2</v>
      </c>
      <c r="D27" s="35">
        <v>0.02</v>
      </c>
      <c r="E27" s="35">
        <v>15</v>
      </c>
      <c r="F27" s="35">
        <v>60</v>
      </c>
      <c r="G27" s="4" t="s">
        <v>13</v>
      </c>
      <c r="H27" s="6" t="s">
        <v>14</v>
      </c>
    </row>
    <row r="28" spans="1:8" x14ac:dyDescent="0.2">
      <c r="A28" s="22" t="s">
        <v>15</v>
      </c>
      <c r="B28" s="46">
        <f>SUM(B24:B27)</f>
        <v>535</v>
      </c>
      <c r="C28" s="47">
        <f>SUM(C24:C27)</f>
        <v>18.72</v>
      </c>
      <c r="D28" s="47">
        <f>SUM(D24:D27)</f>
        <v>16.37</v>
      </c>
      <c r="E28" s="47">
        <f>SUM(E24:E27)</f>
        <v>75.75</v>
      </c>
      <c r="F28" s="47">
        <f>SUM(F24:F27)</f>
        <v>519.54</v>
      </c>
      <c r="G28" s="46"/>
      <c r="H28" s="6"/>
    </row>
    <row r="29" spans="1:8" x14ac:dyDescent="0.2">
      <c r="A29" s="53" t="s">
        <v>31</v>
      </c>
      <c r="B29" s="53"/>
      <c r="C29" s="53"/>
      <c r="D29" s="53"/>
      <c r="E29" s="53"/>
      <c r="F29" s="53"/>
      <c r="G29" s="53"/>
      <c r="H29" s="53"/>
    </row>
    <row r="30" spans="1:8" ht="11.25" customHeight="1" x14ac:dyDescent="0.2">
      <c r="A30" s="51" t="s">
        <v>2</v>
      </c>
      <c r="B30" s="53" t="s">
        <v>3</v>
      </c>
      <c r="C30" s="53"/>
      <c r="D30" s="53"/>
      <c r="E30" s="53"/>
      <c r="F30" s="53"/>
      <c r="G30" s="51" t="s">
        <v>4</v>
      </c>
      <c r="H30" s="51" t="s">
        <v>5</v>
      </c>
    </row>
    <row r="31" spans="1:8" ht="22.5" x14ac:dyDescent="0.2">
      <c r="A31" s="51"/>
      <c r="B31" s="46" t="s">
        <v>6</v>
      </c>
      <c r="C31" s="46" t="s">
        <v>7</v>
      </c>
      <c r="D31" s="46" t="s">
        <v>8</v>
      </c>
      <c r="E31" s="46" t="s">
        <v>9</v>
      </c>
      <c r="F31" s="46" t="s">
        <v>10</v>
      </c>
      <c r="G31" s="51"/>
      <c r="H31" s="51"/>
    </row>
    <row r="32" spans="1:8" x14ac:dyDescent="0.2">
      <c r="A32" s="51" t="s">
        <v>11</v>
      </c>
      <c r="B32" s="51"/>
      <c r="C32" s="51"/>
      <c r="D32" s="51"/>
      <c r="E32" s="51"/>
      <c r="F32" s="51"/>
      <c r="G32" s="51"/>
      <c r="H32" s="51"/>
    </row>
    <row r="33" spans="1:8" ht="12.75" customHeight="1" x14ac:dyDescent="0.2">
      <c r="A33" s="6" t="s">
        <v>135</v>
      </c>
      <c r="B33" s="5">
        <v>200</v>
      </c>
      <c r="C33" s="5">
        <v>15.7</v>
      </c>
      <c r="D33" s="5">
        <v>23.05</v>
      </c>
      <c r="E33" s="5">
        <v>16.07</v>
      </c>
      <c r="F33" s="5">
        <v>335</v>
      </c>
      <c r="G33" s="4" t="s">
        <v>152</v>
      </c>
      <c r="H33" s="6" t="s">
        <v>153</v>
      </c>
    </row>
    <row r="34" spans="1:8" ht="24" customHeight="1" x14ac:dyDescent="0.2">
      <c r="A34" s="19" t="s">
        <v>27</v>
      </c>
      <c r="B34" s="5">
        <v>60</v>
      </c>
      <c r="C34" s="33">
        <v>0.66</v>
      </c>
      <c r="D34" s="33">
        <v>0.12</v>
      </c>
      <c r="E34" s="33">
        <v>2.2799999999999998</v>
      </c>
      <c r="F34" s="33">
        <v>13.2</v>
      </c>
      <c r="G34" s="5" t="s">
        <v>28</v>
      </c>
      <c r="H34" s="2" t="s">
        <v>29</v>
      </c>
    </row>
    <row r="35" spans="1:8" x14ac:dyDescent="0.2">
      <c r="A35" s="2" t="s">
        <v>65</v>
      </c>
      <c r="B35" s="5">
        <v>30</v>
      </c>
      <c r="C35" s="33">
        <f>4.75/50*30</f>
        <v>2.85</v>
      </c>
      <c r="D35" s="33">
        <f>1.5/50*30</f>
        <v>0.89999999999999991</v>
      </c>
      <c r="E35" s="33">
        <f>26/50*30</f>
        <v>15.600000000000001</v>
      </c>
      <c r="F35" s="33">
        <f>132.5/50*30</f>
        <v>79.5</v>
      </c>
      <c r="G35" s="4" t="s">
        <v>66</v>
      </c>
      <c r="H35" s="14" t="s">
        <v>67</v>
      </c>
    </row>
    <row r="36" spans="1:8" ht="17.25" customHeight="1" x14ac:dyDescent="0.2">
      <c r="A36" s="28" t="s">
        <v>22</v>
      </c>
      <c r="B36" s="5">
        <v>222</v>
      </c>
      <c r="C36" s="4">
        <v>0.13</v>
      </c>
      <c r="D36" s="4">
        <v>0.02</v>
      </c>
      <c r="E36" s="4">
        <v>15.2</v>
      </c>
      <c r="F36" s="4">
        <v>62</v>
      </c>
      <c r="G36" s="4" t="s">
        <v>23</v>
      </c>
      <c r="H36" s="19" t="s">
        <v>24</v>
      </c>
    </row>
    <row r="37" spans="1:8" x14ac:dyDescent="0.2">
      <c r="A37" s="22" t="s">
        <v>15</v>
      </c>
      <c r="B37" s="46">
        <f>SUM(B33:B36)</f>
        <v>512</v>
      </c>
      <c r="C37" s="46">
        <f>SUM(C33:C36)</f>
        <v>19.34</v>
      </c>
      <c r="D37" s="46">
        <f>SUM(D33:D36)</f>
        <v>24.09</v>
      </c>
      <c r="E37" s="46">
        <f>SUM(E33:E36)</f>
        <v>49.150000000000006</v>
      </c>
      <c r="F37" s="46">
        <f>SUM(F33:F36)</f>
        <v>489.7</v>
      </c>
      <c r="G37" s="46"/>
      <c r="H37" s="6"/>
    </row>
    <row r="38" spans="1:8" x14ac:dyDescent="0.2">
      <c r="A38" s="53" t="s">
        <v>33</v>
      </c>
      <c r="B38" s="53"/>
      <c r="C38" s="53"/>
      <c r="D38" s="53"/>
      <c r="E38" s="53"/>
      <c r="F38" s="53"/>
      <c r="G38" s="53"/>
      <c r="H38" s="53"/>
    </row>
    <row r="39" spans="1:8" ht="11.25" customHeight="1" x14ac:dyDescent="0.2">
      <c r="A39" s="51" t="s">
        <v>2</v>
      </c>
      <c r="B39" s="53" t="s">
        <v>3</v>
      </c>
      <c r="C39" s="53"/>
      <c r="D39" s="53"/>
      <c r="E39" s="53"/>
      <c r="F39" s="53"/>
      <c r="G39" s="51" t="s">
        <v>4</v>
      </c>
      <c r="H39" s="51" t="s">
        <v>5</v>
      </c>
    </row>
    <row r="40" spans="1:8" ht="22.5" x14ac:dyDescent="0.2">
      <c r="A40" s="51"/>
      <c r="B40" s="46" t="s">
        <v>6</v>
      </c>
      <c r="C40" s="46" t="s">
        <v>7</v>
      </c>
      <c r="D40" s="46" t="s">
        <v>8</v>
      </c>
      <c r="E40" s="46" t="s">
        <v>9</v>
      </c>
      <c r="F40" s="46" t="s">
        <v>10</v>
      </c>
      <c r="G40" s="51"/>
      <c r="H40" s="51"/>
    </row>
    <row r="41" spans="1:8" x14ac:dyDescent="0.2">
      <c r="A41" s="51" t="s">
        <v>11</v>
      </c>
      <c r="B41" s="51"/>
      <c r="C41" s="51"/>
      <c r="D41" s="51"/>
      <c r="E41" s="51"/>
      <c r="F41" s="51"/>
      <c r="G41" s="51"/>
      <c r="H41" s="51"/>
    </row>
    <row r="42" spans="1:8" ht="23.25" customHeight="1" x14ac:dyDescent="0.2">
      <c r="A42" s="6" t="s">
        <v>154</v>
      </c>
      <c r="B42" s="33">
        <v>250</v>
      </c>
      <c r="C42" s="33">
        <v>5.41</v>
      </c>
      <c r="D42" s="33">
        <v>10.61</v>
      </c>
      <c r="E42" s="33">
        <v>36.200000000000003</v>
      </c>
      <c r="F42" s="33">
        <v>264.93</v>
      </c>
      <c r="G42" s="5" t="s">
        <v>90</v>
      </c>
      <c r="H42" s="14" t="s">
        <v>78</v>
      </c>
    </row>
    <row r="43" spans="1:8" ht="13.5" customHeight="1" x14ac:dyDescent="0.2">
      <c r="A43" s="2" t="s">
        <v>65</v>
      </c>
      <c r="B43" s="3">
        <v>60</v>
      </c>
      <c r="C43" s="10">
        <v>5.7</v>
      </c>
      <c r="D43" s="10">
        <v>1.8</v>
      </c>
      <c r="E43" s="10">
        <v>31.2</v>
      </c>
      <c r="F43" s="10">
        <v>159</v>
      </c>
      <c r="G43" s="27" t="s">
        <v>66</v>
      </c>
      <c r="H43" s="14" t="s">
        <v>67</v>
      </c>
    </row>
    <row r="44" spans="1:8" ht="17.25" customHeight="1" x14ac:dyDescent="0.2">
      <c r="A44" s="2" t="s">
        <v>12</v>
      </c>
      <c r="B44" s="4">
        <v>215</v>
      </c>
      <c r="C44" s="35">
        <v>7.0000000000000007E-2</v>
      </c>
      <c r="D44" s="35">
        <v>0.02</v>
      </c>
      <c r="E44" s="35">
        <v>15</v>
      </c>
      <c r="F44" s="35">
        <v>60</v>
      </c>
      <c r="G44" s="4" t="s">
        <v>13</v>
      </c>
      <c r="H44" s="6" t="s">
        <v>14</v>
      </c>
    </row>
    <row r="45" spans="1:8" x14ac:dyDescent="0.2">
      <c r="A45" s="22" t="s">
        <v>15</v>
      </c>
      <c r="B45" s="46">
        <f>SUM(B42:B44)</f>
        <v>525</v>
      </c>
      <c r="C45" s="46">
        <f>SUM(C42:C44)</f>
        <v>11.18</v>
      </c>
      <c r="D45" s="46">
        <f>SUM(D42:D44)</f>
        <v>12.43</v>
      </c>
      <c r="E45" s="46">
        <f>SUM(E42:E44)</f>
        <v>82.4</v>
      </c>
      <c r="F45" s="46">
        <f>SUM(F42:F44)</f>
        <v>483.93</v>
      </c>
      <c r="G45" s="46"/>
      <c r="H45" s="6"/>
    </row>
    <row r="46" spans="1:8" x14ac:dyDescent="0.2">
      <c r="A46" s="53" t="s">
        <v>99</v>
      </c>
      <c r="B46" s="53"/>
      <c r="C46" s="53"/>
      <c r="D46" s="53"/>
      <c r="E46" s="53"/>
      <c r="F46" s="53"/>
      <c r="G46" s="53"/>
      <c r="H46" s="53"/>
    </row>
    <row r="47" spans="1:8" ht="11.25" customHeight="1" x14ac:dyDescent="0.2">
      <c r="A47" s="51" t="s">
        <v>2</v>
      </c>
      <c r="B47" s="53" t="s">
        <v>3</v>
      </c>
      <c r="C47" s="53"/>
      <c r="D47" s="53"/>
      <c r="E47" s="53"/>
      <c r="F47" s="53"/>
      <c r="G47" s="51" t="s">
        <v>4</v>
      </c>
      <c r="H47" s="51" t="s">
        <v>5</v>
      </c>
    </row>
    <row r="48" spans="1:8" ht="22.5" x14ac:dyDescent="0.2">
      <c r="A48" s="51"/>
      <c r="B48" s="46" t="s">
        <v>6</v>
      </c>
      <c r="C48" s="46" t="s">
        <v>7</v>
      </c>
      <c r="D48" s="46" t="s">
        <v>8</v>
      </c>
      <c r="E48" s="46" t="s">
        <v>9</v>
      </c>
      <c r="F48" s="46" t="s">
        <v>10</v>
      </c>
      <c r="G48" s="51"/>
      <c r="H48" s="51"/>
    </row>
    <row r="49" spans="1:8" x14ac:dyDescent="0.2">
      <c r="A49" s="51" t="s">
        <v>11</v>
      </c>
      <c r="B49" s="51"/>
      <c r="C49" s="52"/>
      <c r="D49" s="52"/>
      <c r="E49" s="52"/>
      <c r="F49" s="52"/>
      <c r="G49" s="51"/>
      <c r="H49" s="51"/>
    </row>
    <row r="50" spans="1:8" x14ac:dyDescent="0.2">
      <c r="A50" s="2" t="s">
        <v>104</v>
      </c>
      <c r="B50" s="23">
        <v>90</v>
      </c>
      <c r="C50" s="10">
        <v>11</v>
      </c>
      <c r="D50" s="10">
        <v>6.98</v>
      </c>
      <c r="E50" s="10">
        <v>13.1</v>
      </c>
      <c r="F50" s="10">
        <v>159.84</v>
      </c>
      <c r="G50" s="27" t="s">
        <v>105</v>
      </c>
      <c r="H50" s="9" t="s">
        <v>106</v>
      </c>
    </row>
    <row r="51" spans="1:8" ht="14.25" customHeight="1" x14ac:dyDescent="0.2">
      <c r="A51" s="6" t="s">
        <v>95</v>
      </c>
      <c r="B51" s="4">
        <v>150</v>
      </c>
      <c r="C51" s="33">
        <v>2.6</v>
      </c>
      <c r="D51" s="33">
        <v>11.8</v>
      </c>
      <c r="E51" s="33">
        <v>13.81</v>
      </c>
      <c r="F51" s="33">
        <v>163.5</v>
      </c>
      <c r="G51" s="4" t="s">
        <v>96</v>
      </c>
      <c r="H51" s="37" t="s">
        <v>94</v>
      </c>
    </row>
    <row r="52" spans="1:8" ht="15" customHeight="1" x14ac:dyDescent="0.2">
      <c r="A52" s="19" t="s">
        <v>70</v>
      </c>
      <c r="B52" s="4">
        <v>50</v>
      </c>
      <c r="C52" s="33">
        <v>4</v>
      </c>
      <c r="D52" s="33">
        <v>0.5</v>
      </c>
      <c r="E52" s="33">
        <v>25.5</v>
      </c>
      <c r="F52" s="33">
        <v>125</v>
      </c>
      <c r="G52" s="4" t="s">
        <v>36</v>
      </c>
      <c r="H52" s="2" t="s">
        <v>71</v>
      </c>
    </row>
    <row r="53" spans="1:8" ht="13.5" customHeight="1" x14ac:dyDescent="0.2">
      <c r="A53" s="28" t="s">
        <v>22</v>
      </c>
      <c r="B53" s="5">
        <v>222</v>
      </c>
      <c r="C53" s="4">
        <v>0.13</v>
      </c>
      <c r="D53" s="4">
        <v>0.02</v>
      </c>
      <c r="E53" s="4">
        <v>15.2</v>
      </c>
      <c r="F53" s="4">
        <v>62</v>
      </c>
      <c r="G53" s="4" t="s">
        <v>23</v>
      </c>
      <c r="H53" s="19" t="s">
        <v>24</v>
      </c>
    </row>
    <row r="54" spans="1:8" x14ac:dyDescent="0.2">
      <c r="A54" s="22" t="s">
        <v>15</v>
      </c>
      <c r="B54" s="46">
        <f>SUM(B50:B53)</f>
        <v>512</v>
      </c>
      <c r="C54" s="47">
        <f>SUM(C50:C53)</f>
        <v>17.73</v>
      </c>
      <c r="D54" s="47">
        <f>SUM(D50:D53)</f>
        <v>19.3</v>
      </c>
      <c r="E54" s="47">
        <f>SUM(E50:E53)</f>
        <v>67.61</v>
      </c>
      <c r="F54" s="47">
        <f>SUM(F50:F53)</f>
        <v>510.34000000000003</v>
      </c>
      <c r="G54" s="46"/>
      <c r="H54" s="6"/>
    </row>
    <row r="55" spans="1:8" ht="12.75" x14ac:dyDescent="0.2">
      <c r="A55" s="54" t="s">
        <v>38</v>
      </c>
      <c r="B55" s="54"/>
      <c r="C55" s="54"/>
      <c r="D55" s="54"/>
      <c r="E55" s="54"/>
      <c r="F55" s="54"/>
      <c r="G55" s="54"/>
      <c r="H55" s="54"/>
    </row>
    <row r="56" spans="1:8" x14ac:dyDescent="0.2">
      <c r="A56" s="53" t="s">
        <v>1</v>
      </c>
      <c r="B56" s="53"/>
      <c r="C56" s="53"/>
      <c r="D56" s="53"/>
      <c r="E56" s="53"/>
      <c r="F56" s="53"/>
      <c r="G56" s="53"/>
      <c r="H56" s="53"/>
    </row>
    <row r="57" spans="1:8" ht="11.25" customHeight="1" x14ac:dyDescent="0.2">
      <c r="A57" s="51" t="s">
        <v>2</v>
      </c>
      <c r="B57" s="53" t="s">
        <v>3</v>
      </c>
      <c r="C57" s="53"/>
      <c r="D57" s="53"/>
      <c r="E57" s="53"/>
      <c r="F57" s="53"/>
      <c r="G57" s="51" t="s">
        <v>4</v>
      </c>
      <c r="H57" s="51" t="s">
        <v>5</v>
      </c>
    </row>
    <row r="58" spans="1:8" ht="22.5" x14ac:dyDescent="0.2">
      <c r="A58" s="51"/>
      <c r="B58" s="46" t="s">
        <v>6</v>
      </c>
      <c r="C58" s="46" t="s">
        <v>7</v>
      </c>
      <c r="D58" s="46" t="s">
        <v>8</v>
      </c>
      <c r="E58" s="46" t="s">
        <v>9</v>
      </c>
      <c r="F58" s="46" t="s">
        <v>10</v>
      </c>
      <c r="G58" s="51"/>
      <c r="H58" s="51"/>
    </row>
    <row r="59" spans="1:8" x14ac:dyDescent="0.2">
      <c r="A59" s="51" t="s">
        <v>11</v>
      </c>
      <c r="B59" s="51"/>
      <c r="C59" s="52"/>
      <c r="D59" s="52"/>
      <c r="E59" s="52"/>
      <c r="F59" s="52"/>
      <c r="G59" s="51"/>
      <c r="H59" s="51"/>
    </row>
    <row r="60" spans="1:8" ht="24" customHeight="1" x14ac:dyDescent="0.2">
      <c r="A60" s="6" t="s">
        <v>155</v>
      </c>
      <c r="B60" s="3">
        <v>250</v>
      </c>
      <c r="C60" s="10">
        <v>5.4</v>
      </c>
      <c r="D60" s="10">
        <v>11.57</v>
      </c>
      <c r="E60" s="10">
        <v>38.630000000000003</v>
      </c>
      <c r="F60" s="10">
        <v>279.99</v>
      </c>
      <c r="G60" s="1" t="s">
        <v>156</v>
      </c>
      <c r="H60" s="14" t="s">
        <v>80</v>
      </c>
    </row>
    <row r="61" spans="1:8" x14ac:dyDescent="0.2">
      <c r="A61" s="2" t="s">
        <v>65</v>
      </c>
      <c r="B61" s="3">
        <v>60</v>
      </c>
      <c r="C61" s="10">
        <v>5.7</v>
      </c>
      <c r="D61" s="10">
        <v>1.8</v>
      </c>
      <c r="E61" s="10">
        <v>31.2</v>
      </c>
      <c r="F61" s="10">
        <v>159</v>
      </c>
      <c r="G61" s="27" t="s">
        <v>66</v>
      </c>
      <c r="H61" s="14" t="s">
        <v>67</v>
      </c>
    </row>
    <row r="62" spans="1:8" ht="15.75" customHeight="1" x14ac:dyDescent="0.2">
      <c r="A62" s="2" t="s">
        <v>12</v>
      </c>
      <c r="B62" s="4">
        <v>215</v>
      </c>
      <c r="C62" s="4">
        <v>7.0000000000000007E-2</v>
      </c>
      <c r="D62" s="4">
        <v>0.02</v>
      </c>
      <c r="E62" s="4">
        <v>15</v>
      </c>
      <c r="F62" s="4">
        <v>60</v>
      </c>
      <c r="G62" s="4" t="s">
        <v>13</v>
      </c>
      <c r="H62" s="6" t="s">
        <v>14</v>
      </c>
    </row>
    <row r="63" spans="1:8" x14ac:dyDescent="0.2">
      <c r="A63" s="22" t="s">
        <v>15</v>
      </c>
      <c r="B63" s="46">
        <f>SUM(B60:B62)</f>
        <v>525</v>
      </c>
      <c r="C63" s="46">
        <f>SUM(C60:C62)</f>
        <v>11.170000000000002</v>
      </c>
      <c r="D63" s="46">
        <f>SUM(D60:D62)</f>
        <v>13.39</v>
      </c>
      <c r="E63" s="46">
        <f>SUM(E60:E62)</f>
        <v>84.83</v>
      </c>
      <c r="F63" s="46">
        <f>SUM(F60:F62)</f>
        <v>498.99</v>
      </c>
      <c r="G63" s="46"/>
      <c r="H63" s="6"/>
    </row>
    <row r="64" spans="1:8" x14ac:dyDescent="0.2">
      <c r="A64" s="53" t="s">
        <v>18</v>
      </c>
      <c r="B64" s="53"/>
      <c r="C64" s="53"/>
      <c r="D64" s="53"/>
      <c r="E64" s="53"/>
      <c r="F64" s="53"/>
      <c r="G64" s="53"/>
      <c r="H64" s="53"/>
    </row>
    <row r="65" spans="1:8" ht="11.25" customHeight="1" x14ac:dyDescent="0.2">
      <c r="A65" s="51" t="s">
        <v>2</v>
      </c>
      <c r="B65" s="53" t="s">
        <v>3</v>
      </c>
      <c r="C65" s="53"/>
      <c r="D65" s="53"/>
      <c r="E65" s="53"/>
      <c r="F65" s="53"/>
      <c r="G65" s="51" t="s">
        <v>4</v>
      </c>
      <c r="H65" s="51" t="s">
        <v>5</v>
      </c>
    </row>
    <row r="66" spans="1:8" ht="22.5" x14ac:dyDescent="0.2">
      <c r="A66" s="51"/>
      <c r="B66" s="46" t="s">
        <v>6</v>
      </c>
      <c r="C66" s="46" t="s">
        <v>7</v>
      </c>
      <c r="D66" s="46" t="s">
        <v>8</v>
      </c>
      <c r="E66" s="46" t="s">
        <v>9</v>
      </c>
      <c r="F66" s="46" t="s">
        <v>10</v>
      </c>
      <c r="G66" s="51"/>
      <c r="H66" s="51"/>
    </row>
    <row r="67" spans="1:8" x14ac:dyDescent="0.2">
      <c r="A67" s="51" t="s">
        <v>11</v>
      </c>
      <c r="B67" s="51"/>
      <c r="C67" s="52"/>
      <c r="D67" s="52"/>
      <c r="E67" s="52"/>
      <c r="F67" s="52"/>
      <c r="G67" s="51"/>
      <c r="H67" s="51"/>
    </row>
    <row r="68" spans="1:8" ht="23.25" customHeight="1" x14ac:dyDescent="0.2">
      <c r="A68" s="16" t="s">
        <v>116</v>
      </c>
      <c r="B68" s="7">
        <v>100</v>
      </c>
      <c r="C68" s="10">
        <v>22.2</v>
      </c>
      <c r="D68" s="10">
        <v>6.9</v>
      </c>
      <c r="E68" s="10">
        <v>5.9</v>
      </c>
      <c r="F68" s="10">
        <v>174.6</v>
      </c>
      <c r="G68" s="8" t="s">
        <v>117</v>
      </c>
      <c r="H68" s="9" t="s">
        <v>40</v>
      </c>
    </row>
    <row r="69" spans="1:8" ht="36" customHeight="1" x14ac:dyDescent="0.2">
      <c r="A69" s="6" t="s">
        <v>157</v>
      </c>
      <c r="B69" s="4">
        <v>150</v>
      </c>
      <c r="C69" s="35">
        <v>5.98</v>
      </c>
      <c r="D69" s="35">
        <v>5.8</v>
      </c>
      <c r="E69" s="35">
        <v>38.69</v>
      </c>
      <c r="F69" s="35">
        <v>228.81</v>
      </c>
      <c r="G69" s="4" t="s">
        <v>89</v>
      </c>
      <c r="H69" s="6" t="s">
        <v>74</v>
      </c>
    </row>
    <row r="70" spans="1:8" ht="17.25" customHeight="1" x14ac:dyDescent="0.2">
      <c r="A70" s="19" t="s">
        <v>70</v>
      </c>
      <c r="B70" s="4">
        <v>40</v>
      </c>
      <c r="C70" s="5">
        <v>3.2</v>
      </c>
      <c r="D70" s="5">
        <v>0.4</v>
      </c>
      <c r="E70" s="5">
        <v>20.399999999999999</v>
      </c>
      <c r="F70" s="5">
        <v>100</v>
      </c>
      <c r="G70" s="4" t="s">
        <v>17</v>
      </c>
      <c r="H70" s="2" t="s">
        <v>71</v>
      </c>
    </row>
    <row r="71" spans="1:8" ht="17.25" customHeight="1" x14ac:dyDescent="0.2">
      <c r="A71" s="28" t="s">
        <v>22</v>
      </c>
      <c r="B71" s="5">
        <v>222</v>
      </c>
      <c r="C71" s="4">
        <v>0.13</v>
      </c>
      <c r="D71" s="4">
        <v>0.02</v>
      </c>
      <c r="E71" s="4">
        <v>15.2</v>
      </c>
      <c r="F71" s="4">
        <v>62</v>
      </c>
      <c r="G71" s="4" t="s">
        <v>23</v>
      </c>
      <c r="H71" s="19" t="s">
        <v>24</v>
      </c>
    </row>
    <row r="72" spans="1:8" x14ac:dyDescent="0.2">
      <c r="A72" s="22" t="s">
        <v>15</v>
      </c>
      <c r="B72" s="46">
        <f>SUM(B68:B71)</f>
        <v>512</v>
      </c>
      <c r="C72" s="47">
        <f>SUM(C68:C71)</f>
        <v>31.509999999999998</v>
      </c>
      <c r="D72" s="47">
        <f>SUM(D68:D71)</f>
        <v>13.12</v>
      </c>
      <c r="E72" s="47">
        <f>SUM(E68:E71)</f>
        <v>80.19</v>
      </c>
      <c r="F72" s="47">
        <f>SUM(F68:F71)</f>
        <v>565.41</v>
      </c>
      <c r="G72" s="46"/>
      <c r="H72" s="6"/>
    </row>
    <row r="73" spans="1:8" x14ac:dyDescent="0.2">
      <c r="A73" s="53" t="s">
        <v>26</v>
      </c>
      <c r="B73" s="53"/>
      <c r="C73" s="53"/>
      <c r="D73" s="53"/>
      <c r="E73" s="53"/>
      <c r="F73" s="53"/>
      <c r="G73" s="53"/>
      <c r="H73" s="53"/>
    </row>
    <row r="74" spans="1:8" ht="11.25" customHeight="1" x14ac:dyDescent="0.2">
      <c r="A74" s="51" t="s">
        <v>2</v>
      </c>
      <c r="B74" s="53" t="s">
        <v>3</v>
      </c>
      <c r="C74" s="53"/>
      <c r="D74" s="53"/>
      <c r="E74" s="53"/>
      <c r="F74" s="53"/>
      <c r="G74" s="51" t="s">
        <v>4</v>
      </c>
      <c r="H74" s="51" t="s">
        <v>5</v>
      </c>
    </row>
    <row r="75" spans="1:8" ht="22.5" x14ac:dyDescent="0.2">
      <c r="A75" s="51"/>
      <c r="B75" s="46" t="s">
        <v>6</v>
      </c>
      <c r="C75" s="46" t="s">
        <v>7</v>
      </c>
      <c r="D75" s="46" t="s">
        <v>8</v>
      </c>
      <c r="E75" s="46" t="s">
        <v>9</v>
      </c>
      <c r="F75" s="46" t="s">
        <v>10</v>
      </c>
      <c r="G75" s="51"/>
      <c r="H75" s="51"/>
    </row>
    <row r="76" spans="1:8" x14ac:dyDescent="0.2">
      <c r="A76" s="51" t="s">
        <v>11</v>
      </c>
      <c r="B76" s="51"/>
      <c r="C76" s="51"/>
      <c r="D76" s="51"/>
      <c r="E76" s="51"/>
      <c r="F76" s="51"/>
      <c r="G76" s="51"/>
      <c r="H76" s="51"/>
    </row>
    <row r="77" spans="1:8" ht="18.75" customHeight="1" x14ac:dyDescent="0.2">
      <c r="A77" s="6" t="s">
        <v>91</v>
      </c>
      <c r="B77" s="4">
        <v>90</v>
      </c>
      <c r="C77" s="5">
        <v>17.2</v>
      </c>
      <c r="D77" s="5">
        <v>8.9</v>
      </c>
      <c r="E77" s="5">
        <v>11.1</v>
      </c>
      <c r="F77" s="5">
        <v>193.7</v>
      </c>
      <c r="G77" s="4" t="s">
        <v>160</v>
      </c>
      <c r="H77" s="2" t="s">
        <v>37</v>
      </c>
    </row>
    <row r="78" spans="1:8" ht="24" customHeight="1" x14ac:dyDescent="0.2">
      <c r="A78" s="6" t="s">
        <v>151</v>
      </c>
      <c r="B78" s="4">
        <v>180</v>
      </c>
      <c r="C78" s="43">
        <v>2.95</v>
      </c>
      <c r="D78" s="43">
        <v>6.64</v>
      </c>
      <c r="E78" s="43">
        <v>23.06</v>
      </c>
      <c r="F78" s="43">
        <v>158.04</v>
      </c>
      <c r="G78" s="4" t="s">
        <v>46</v>
      </c>
      <c r="H78" s="2" t="s">
        <v>16</v>
      </c>
    </row>
    <row r="79" spans="1:8" ht="15" customHeight="1" x14ac:dyDescent="0.2">
      <c r="A79" s="19" t="s">
        <v>70</v>
      </c>
      <c r="B79" s="23">
        <v>50</v>
      </c>
      <c r="C79" s="10">
        <v>4</v>
      </c>
      <c r="D79" s="10">
        <v>0.5</v>
      </c>
      <c r="E79" s="10">
        <v>25.5</v>
      </c>
      <c r="F79" s="10">
        <v>125</v>
      </c>
      <c r="G79" s="26" t="s">
        <v>36</v>
      </c>
      <c r="H79" s="2" t="s">
        <v>71</v>
      </c>
    </row>
    <row r="80" spans="1:8" ht="15.75" customHeight="1" x14ac:dyDescent="0.2">
      <c r="A80" s="2" t="s">
        <v>12</v>
      </c>
      <c r="B80" s="4">
        <v>215</v>
      </c>
      <c r="C80" s="35">
        <v>7.0000000000000007E-2</v>
      </c>
      <c r="D80" s="35">
        <v>0.02</v>
      </c>
      <c r="E80" s="35">
        <v>15</v>
      </c>
      <c r="F80" s="35">
        <v>60</v>
      </c>
      <c r="G80" s="4" t="s">
        <v>13</v>
      </c>
      <c r="H80" s="6" t="s">
        <v>14</v>
      </c>
    </row>
    <row r="81" spans="1:8" x14ac:dyDescent="0.2">
      <c r="A81" s="22" t="s">
        <v>15</v>
      </c>
      <c r="B81" s="46">
        <f>SUM(B77:B80)</f>
        <v>535</v>
      </c>
      <c r="C81" s="46">
        <f>SUM(C77:C80)</f>
        <v>24.22</v>
      </c>
      <c r="D81" s="46">
        <f>SUM(D77:D80)</f>
        <v>16.059999999999999</v>
      </c>
      <c r="E81" s="46">
        <f>SUM(E77:E80)</f>
        <v>74.66</v>
      </c>
      <c r="F81" s="46">
        <f>SUM(F77:F80)</f>
        <v>536.74</v>
      </c>
      <c r="G81" s="46"/>
      <c r="H81" s="6"/>
    </row>
    <row r="82" spans="1:8" x14ac:dyDescent="0.2">
      <c r="A82" s="53" t="s">
        <v>31</v>
      </c>
      <c r="B82" s="53"/>
      <c r="C82" s="53"/>
      <c r="D82" s="53"/>
      <c r="E82" s="53"/>
      <c r="F82" s="53"/>
      <c r="G82" s="53"/>
      <c r="H82" s="53"/>
    </row>
    <row r="83" spans="1:8" ht="11.25" customHeight="1" x14ac:dyDescent="0.2">
      <c r="A83" s="51" t="s">
        <v>2</v>
      </c>
      <c r="B83" s="53" t="s">
        <v>3</v>
      </c>
      <c r="C83" s="53"/>
      <c r="D83" s="53"/>
      <c r="E83" s="53"/>
      <c r="F83" s="53"/>
      <c r="G83" s="51" t="s">
        <v>4</v>
      </c>
      <c r="H83" s="51" t="s">
        <v>5</v>
      </c>
    </row>
    <row r="84" spans="1:8" ht="22.5" x14ac:dyDescent="0.2">
      <c r="A84" s="51"/>
      <c r="B84" s="46" t="s">
        <v>6</v>
      </c>
      <c r="C84" s="46" t="s">
        <v>7</v>
      </c>
      <c r="D84" s="46" t="s">
        <v>8</v>
      </c>
      <c r="E84" s="46" t="s">
        <v>9</v>
      </c>
      <c r="F84" s="46" t="s">
        <v>10</v>
      </c>
      <c r="G84" s="51"/>
      <c r="H84" s="51"/>
    </row>
    <row r="85" spans="1:8" x14ac:dyDescent="0.2">
      <c r="A85" s="51" t="s">
        <v>11</v>
      </c>
      <c r="B85" s="51"/>
      <c r="C85" s="52"/>
      <c r="D85" s="52"/>
      <c r="E85" s="52"/>
      <c r="F85" s="52"/>
      <c r="G85" s="51"/>
      <c r="H85" s="51"/>
    </row>
    <row r="86" spans="1:8" ht="26.25" customHeight="1" x14ac:dyDescent="0.2">
      <c r="A86" s="6" t="s">
        <v>148</v>
      </c>
      <c r="B86" s="3">
        <v>225</v>
      </c>
      <c r="C86" s="24">
        <v>4.9000000000000004</v>
      </c>
      <c r="D86" s="24">
        <v>11.35</v>
      </c>
      <c r="E86" s="24">
        <v>31.89</v>
      </c>
      <c r="F86" s="24">
        <v>250.53</v>
      </c>
      <c r="G86" s="27" t="s">
        <v>126</v>
      </c>
      <c r="H86" s="6" t="s">
        <v>143</v>
      </c>
    </row>
    <row r="87" spans="1:8" ht="16.5" customHeight="1" x14ac:dyDescent="0.2">
      <c r="A87" s="6" t="s">
        <v>161</v>
      </c>
      <c r="B87" s="23">
        <v>30</v>
      </c>
      <c r="C87" s="10">
        <v>3.09</v>
      </c>
      <c r="D87" s="10">
        <v>5.04</v>
      </c>
      <c r="E87" s="10">
        <v>24.53</v>
      </c>
      <c r="F87" s="10">
        <v>131.74</v>
      </c>
      <c r="G87" s="1" t="s">
        <v>162</v>
      </c>
      <c r="H87" s="37" t="s">
        <v>111</v>
      </c>
    </row>
    <row r="88" spans="1:8" ht="20.25" customHeight="1" x14ac:dyDescent="0.2">
      <c r="A88" s="6" t="s">
        <v>19</v>
      </c>
      <c r="B88" s="4">
        <v>100</v>
      </c>
      <c r="C88" s="25">
        <v>0.4</v>
      </c>
      <c r="D88" s="25">
        <v>0.4</v>
      </c>
      <c r="E88" s="25">
        <f>19.6/2</f>
        <v>9.8000000000000007</v>
      </c>
      <c r="F88" s="25">
        <f>94/2</f>
        <v>47</v>
      </c>
      <c r="G88" s="4" t="s">
        <v>20</v>
      </c>
      <c r="H88" s="6" t="s">
        <v>21</v>
      </c>
    </row>
    <row r="89" spans="1:8" ht="18" customHeight="1" x14ac:dyDescent="0.2">
      <c r="A89" s="28" t="s">
        <v>22</v>
      </c>
      <c r="B89" s="5">
        <v>222</v>
      </c>
      <c r="C89" s="4">
        <v>0.13</v>
      </c>
      <c r="D89" s="4">
        <v>0.02</v>
      </c>
      <c r="E89" s="4">
        <v>15.2</v>
      </c>
      <c r="F89" s="4">
        <v>62</v>
      </c>
      <c r="G89" s="4" t="s">
        <v>23</v>
      </c>
      <c r="H89" s="19" t="s">
        <v>24</v>
      </c>
    </row>
    <row r="90" spans="1:8" x14ac:dyDescent="0.2">
      <c r="A90" s="22" t="s">
        <v>15</v>
      </c>
      <c r="B90" s="46">
        <f>SUM(B86:B89)</f>
        <v>577</v>
      </c>
      <c r="C90" s="46">
        <f>SUM(C86:C89)</f>
        <v>8.5200000000000014</v>
      </c>
      <c r="D90" s="46">
        <f>SUM(D86:D89)</f>
        <v>16.809999999999999</v>
      </c>
      <c r="E90" s="46">
        <f>SUM(E86:E89)</f>
        <v>81.42</v>
      </c>
      <c r="F90" s="46">
        <f>SUM(F86:F89)</f>
        <v>491.27</v>
      </c>
      <c r="G90" s="46"/>
      <c r="H90" s="6"/>
    </row>
    <row r="91" spans="1:8" x14ac:dyDescent="0.2">
      <c r="A91" s="53" t="s">
        <v>33</v>
      </c>
      <c r="B91" s="53"/>
      <c r="C91" s="53"/>
      <c r="D91" s="53"/>
      <c r="E91" s="53"/>
      <c r="F91" s="53"/>
      <c r="G91" s="53"/>
      <c r="H91" s="53"/>
    </row>
    <row r="92" spans="1:8" ht="11.25" customHeight="1" x14ac:dyDescent="0.2">
      <c r="A92" s="51" t="s">
        <v>2</v>
      </c>
      <c r="B92" s="53" t="s">
        <v>3</v>
      </c>
      <c r="C92" s="53"/>
      <c r="D92" s="53"/>
      <c r="E92" s="53"/>
      <c r="F92" s="53"/>
      <c r="G92" s="51" t="s">
        <v>4</v>
      </c>
      <c r="H92" s="51" t="s">
        <v>5</v>
      </c>
    </row>
    <row r="93" spans="1:8" ht="22.5" x14ac:dyDescent="0.2">
      <c r="A93" s="51"/>
      <c r="B93" s="46" t="s">
        <v>6</v>
      </c>
      <c r="C93" s="46" t="s">
        <v>7</v>
      </c>
      <c r="D93" s="46" t="s">
        <v>8</v>
      </c>
      <c r="E93" s="46" t="s">
        <v>9</v>
      </c>
      <c r="F93" s="46" t="s">
        <v>10</v>
      </c>
      <c r="G93" s="51"/>
      <c r="H93" s="51"/>
    </row>
    <row r="94" spans="1:8" x14ac:dyDescent="0.2">
      <c r="A94" s="51" t="s">
        <v>11</v>
      </c>
      <c r="B94" s="51"/>
      <c r="C94" s="51"/>
      <c r="D94" s="51"/>
      <c r="E94" s="51"/>
      <c r="F94" s="51"/>
      <c r="G94" s="51"/>
      <c r="H94" s="51"/>
    </row>
    <row r="95" spans="1:8" ht="16.5" customHeight="1" x14ac:dyDescent="0.2">
      <c r="A95" s="16" t="s">
        <v>85</v>
      </c>
      <c r="B95" s="7">
        <v>90</v>
      </c>
      <c r="C95" s="10">
        <f>11.3*0.9</f>
        <v>10.170000000000002</v>
      </c>
      <c r="D95" s="10">
        <f>19.5*0.9</f>
        <v>17.55</v>
      </c>
      <c r="E95" s="10">
        <f>2.9*0.9</f>
        <v>2.61</v>
      </c>
      <c r="F95" s="10">
        <f>230.7*0.9</f>
        <v>207.63</v>
      </c>
      <c r="G95" s="8" t="s">
        <v>86</v>
      </c>
      <c r="H95" s="9" t="s">
        <v>83</v>
      </c>
    </row>
    <row r="96" spans="1:8" ht="23.25" customHeight="1" x14ac:dyDescent="0.2">
      <c r="A96" s="19" t="s">
        <v>47</v>
      </c>
      <c r="B96" s="5">
        <v>150</v>
      </c>
      <c r="C96" s="5">
        <v>7.41</v>
      </c>
      <c r="D96" s="5">
        <v>6.22</v>
      </c>
      <c r="E96" s="5">
        <v>36.51</v>
      </c>
      <c r="F96" s="5">
        <v>230.35</v>
      </c>
      <c r="G96" s="4" t="s">
        <v>48</v>
      </c>
      <c r="H96" s="2" t="s">
        <v>32</v>
      </c>
    </row>
    <row r="97" spans="1:8" ht="17.25" customHeight="1" x14ac:dyDescent="0.2">
      <c r="A97" s="19" t="s">
        <v>70</v>
      </c>
      <c r="B97" s="23">
        <v>50</v>
      </c>
      <c r="C97" s="10">
        <v>4</v>
      </c>
      <c r="D97" s="10">
        <v>0.5</v>
      </c>
      <c r="E97" s="10">
        <v>25.5</v>
      </c>
      <c r="F97" s="10">
        <v>125</v>
      </c>
      <c r="G97" s="26" t="s">
        <v>36</v>
      </c>
      <c r="H97" s="2" t="s">
        <v>71</v>
      </c>
    </row>
    <row r="98" spans="1:8" ht="15" customHeight="1" x14ac:dyDescent="0.2">
      <c r="A98" s="2" t="s">
        <v>12</v>
      </c>
      <c r="B98" s="4">
        <v>215</v>
      </c>
      <c r="C98" s="35">
        <v>7.0000000000000007E-2</v>
      </c>
      <c r="D98" s="35">
        <v>0.02</v>
      </c>
      <c r="E98" s="35">
        <v>15</v>
      </c>
      <c r="F98" s="35">
        <v>60</v>
      </c>
      <c r="G98" s="4" t="s">
        <v>13</v>
      </c>
      <c r="H98" s="6" t="s">
        <v>14</v>
      </c>
    </row>
    <row r="99" spans="1:8" x14ac:dyDescent="0.2">
      <c r="A99" s="22" t="s">
        <v>15</v>
      </c>
      <c r="B99" s="46">
        <f>SUM(B95:B98)</f>
        <v>505</v>
      </c>
      <c r="C99" s="47">
        <f>SUM(C95:C98)</f>
        <v>21.650000000000002</v>
      </c>
      <c r="D99" s="47">
        <f>SUM(D95:D98)</f>
        <v>24.29</v>
      </c>
      <c r="E99" s="47">
        <f>SUM(E95:E98)</f>
        <v>79.62</v>
      </c>
      <c r="F99" s="47">
        <f>SUM(F95:F98)</f>
        <v>622.98</v>
      </c>
      <c r="G99" s="46"/>
      <c r="H99" s="6"/>
    </row>
    <row r="100" spans="1:8" x14ac:dyDescent="0.2">
      <c r="A100" s="53" t="s">
        <v>99</v>
      </c>
      <c r="B100" s="53"/>
      <c r="C100" s="53"/>
      <c r="D100" s="53"/>
      <c r="E100" s="53"/>
      <c r="F100" s="53"/>
      <c r="G100" s="53"/>
      <c r="H100" s="53"/>
    </row>
    <row r="101" spans="1:8" ht="11.25" customHeight="1" x14ac:dyDescent="0.2">
      <c r="A101" s="51" t="s">
        <v>2</v>
      </c>
      <c r="B101" s="53" t="s">
        <v>3</v>
      </c>
      <c r="C101" s="53"/>
      <c r="D101" s="53"/>
      <c r="E101" s="53"/>
      <c r="F101" s="53"/>
      <c r="G101" s="51" t="s">
        <v>4</v>
      </c>
      <c r="H101" s="51" t="s">
        <v>5</v>
      </c>
    </row>
    <row r="102" spans="1:8" ht="22.5" x14ac:dyDescent="0.2">
      <c r="A102" s="51"/>
      <c r="B102" s="46" t="s">
        <v>6</v>
      </c>
      <c r="C102" s="46" t="s">
        <v>7</v>
      </c>
      <c r="D102" s="46" t="s">
        <v>8</v>
      </c>
      <c r="E102" s="46" t="s">
        <v>9</v>
      </c>
      <c r="F102" s="46" t="s">
        <v>10</v>
      </c>
      <c r="G102" s="51"/>
      <c r="H102" s="51"/>
    </row>
    <row r="103" spans="1:8" x14ac:dyDescent="0.2">
      <c r="A103" s="51" t="s">
        <v>11</v>
      </c>
      <c r="B103" s="51"/>
      <c r="C103" s="51"/>
      <c r="D103" s="51"/>
      <c r="E103" s="51"/>
      <c r="F103" s="51"/>
      <c r="G103" s="51"/>
      <c r="H103" s="51"/>
    </row>
    <row r="104" spans="1:8" ht="25.5" customHeight="1" x14ac:dyDescent="0.2">
      <c r="A104" s="39" t="s">
        <v>158</v>
      </c>
      <c r="B104" s="33">
        <v>205</v>
      </c>
      <c r="C104" s="33">
        <v>4.0999999999999996</v>
      </c>
      <c r="D104" s="33">
        <v>5.6</v>
      </c>
      <c r="E104" s="33">
        <v>43.05</v>
      </c>
      <c r="F104" s="33">
        <v>235.01</v>
      </c>
      <c r="G104" s="33" t="s">
        <v>49</v>
      </c>
      <c r="H104" s="39" t="s">
        <v>41</v>
      </c>
    </row>
    <row r="105" spans="1:8" x14ac:dyDescent="0.2">
      <c r="A105" s="2" t="s">
        <v>65</v>
      </c>
      <c r="B105" s="5">
        <v>50</v>
      </c>
      <c r="C105" s="33">
        <v>4.75</v>
      </c>
      <c r="D105" s="33">
        <v>1.5</v>
      </c>
      <c r="E105" s="33">
        <v>26</v>
      </c>
      <c r="F105" s="33">
        <v>132.5</v>
      </c>
      <c r="G105" s="4" t="s">
        <v>66</v>
      </c>
      <c r="H105" s="14" t="s">
        <v>67</v>
      </c>
    </row>
    <row r="106" spans="1:8" x14ac:dyDescent="0.2">
      <c r="A106" s="6" t="s">
        <v>19</v>
      </c>
      <c r="B106" s="4">
        <v>100</v>
      </c>
      <c r="C106" s="25">
        <v>0.4</v>
      </c>
      <c r="D106" s="25">
        <v>0.4</v>
      </c>
      <c r="E106" s="25">
        <f>19.6/2</f>
        <v>9.8000000000000007</v>
      </c>
      <c r="F106" s="25">
        <f>94/2</f>
        <v>47</v>
      </c>
      <c r="G106" s="4" t="s">
        <v>20</v>
      </c>
      <c r="H106" s="6" t="s">
        <v>21</v>
      </c>
    </row>
    <row r="107" spans="1:8" x14ac:dyDescent="0.2">
      <c r="A107" s="28" t="s">
        <v>22</v>
      </c>
      <c r="B107" s="5">
        <v>222</v>
      </c>
      <c r="C107" s="4">
        <v>0.13</v>
      </c>
      <c r="D107" s="4">
        <v>0.02</v>
      </c>
      <c r="E107" s="4">
        <v>15.2</v>
      </c>
      <c r="F107" s="4">
        <v>62</v>
      </c>
      <c r="G107" s="4" t="s">
        <v>23</v>
      </c>
      <c r="H107" s="19" t="s">
        <v>24</v>
      </c>
    </row>
    <row r="108" spans="1:8" x14ac:dyDescent="0.2">
      <c r="A108" s="22" t="s">
        <v>15</v>
      </c>
      <c r="B108" s="46">
        <f>SUM(B104:B107)</f>
        <v>577</v>
      </c>
      <c r="C108" s="47">
        <f>SUM(C104:C107)</f>
        <v>9.3800000000000008</v>
      </c>
      <c r="D108" s="47">
        <f>SUM(D104:D107)</f>
        <v>7.52</v>
      </c>
      <c r="E108" s="47">
        <f>SUM(E104:E107)</f>
        <v>94.05</v>
      </c>
      <c r="F108" s="47">
        <f>SUM(F104:F107)</f>
        <v>476.51</v>
      </c>
      <c r="G108" s="46"/>
      <c r="H108" s="6"/>
    </row>
  </sheetData>
  <mergeCells count="75">
    <mergeCell ref="A92:A93"/>
    <mergeCell ref="B92:F92"/>
    <mergeCell ref="G92:G93"/>
    <mergeCell ref="H92:H93"/>
    <mergeCell ref="A103:H103"/>
    <mergeCell ref="A94:H94"/>
    <mergeCell ref="A101:A102"/>
    <mergeCell ref="B101:F101"/>
    <mergeCell ref="G101:G102"/>
    <mergeCell ref="H101:H102"/>
    <mergeCell ref="A100:H100"/>
    <mergeCell ref="A67:H67"/>
    <mergeCell ref="A74:A75"/>
    <mergeCell ref="B74:F74"/>
    <mergeCell ref="G74:G75"/>
    <mergeCell ref="H74:H75"/>
    <mergeCell ref="A56:H56"/>
    <mergeCell ref="A57:A58"/>
    <mergeCell ref="B57:F57"/>
    <mergeCell ref="G57:G58"/>
    <mergeCell ref="H57:H58"/>
    <mergeCell ref="A41:H41"/>
    <mergeCell ref="A46:H46"/>
    <mergeCell ref="A47:A48"/>
    <mergeCell ref="B47:F47"/>
    <mergeCell ref="G47:G48"/>
    <mergeCell ref="H47:H48"/>
    <mergeCell ref="A20:H20"/>
    <mergeCell ref="A21:A22"/>
    <mergeCell ref="B21:F21"/>
    <mergeCell ref="G21:G22"/>
    <mergeCell ref="H21:H22"/>
    <mergeCell ref="A29:H29"/>
    <mergeCell ref="A30:A31"/>
    <mergeCell ref="B30:F30"/>
    <mergeCell ref="G30:G31"/>
    <mergeCell ref="H30:H31"/>
    <mergeCell ref="A64:H64"/>
    <mergeCell ref="A59:H59"/>
    <mergeCell ref="A65:A66"/>
    <mergeCell ref="B65:F65"/>
    <mergeCell ref="G65:G66"/>
    <mergeCell ref="H65:H66"/>
    <mergeCell ref="A91:H91"/>
    <mergeCell ref="A73:H73"/>
    <mergeCell ref="A82:H82"/>
    <mergeCell ref="A76:H76"/>
    <mergeCell ref="A83:A84"/>
    <mergeCell ref="B83:F83"/>
    <mergeCell ref="G83:G84"/>
    <mergeCell ref="H83:H84"/>
    <mergeCell ref="A85:H85"/>
    <mergeCell ref="A55:H55"/>
    <mergeCell ref="G39:G40"/>
    <mergeCell ref="H39:H40"/>
    <mergeCell ref="A6:H6"/>
    <mergeCell ref="A11:H11"/>
    <mergeCell ref="A12:A13"/>
    <mergeCell ref="B12:F12"/>
    <mergeCell ref="G12:G13"/>
    <mergeCell ref="H12:H13"/>
    <mergeCell ref="A14:H14"/>
    <mergeCell ref="A32:H32"/>
    <mergeCell ref="A38:H38"/>
    <mergeCell ref="A39:A40"/>
    <mergeCell ref="B39:F39"/>
    <mergeCell ref="A49:H49"/>
    <mergeCell ref="A23:H23"/>
    <mergeCell ref="A1:H1"/>
    <mergeCell ref="A2:H2"/>
    <mergeCell ref="A3:H3"/>
    <mergeCell ref="A4:A5"/>
    <mergeCell ref="B4:F4"/>
    <mergeCell ref="G4:G5"/>
    <mergeCell ref="H4:H5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Белолипецких</vt:lpstr>
      <vt:lpstr>Канева</vt:lpstr>
      <vt:lpstr>Падерина</vt:lpstr>
      <vt:lpstr>Точеная</vt:lpstr>
      <vt:lpstr>Медведева</vt:lpstr>
      <vt:lpstr>Тищенко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cp:lastPrinted>2024-08-23T06:21:21Z</cp:lastPrinted>
  <dcterms:created xsi:type="dcterms:W3CDTF">2015-06-05T18:19:34Z</dcterms:created>
  <dcterms:modified xsi:type="dcterms:W3CDTF">2024-08-26T08:02:12Z</dcterms:modified>
</cp:coreProperties>
</file>